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9120" tabRatio="872" activeTab="0"/>
  </bookViews>
  <sheets>
    <sheet name="7901010" sheetId="1" r:id="rId1"/>
    <sheet name="2501130 (2)" sheetId="2" r:id="rId2"/>
    <sheet name="2501130" sheetId="3" r:id="rId3"/>
    <sheet name="25011501 (2)" sheetId="4" r:id="rId4"/>
    <sheet name="25011501" sheetId="5" r:id="rId5"/>
    <sheet name="2507030" sheetId="6" r:id="rId6"/>
    <sheet name="070303 нова  " sheetId="7" r:id="rId7"/>
    <sheet name="090401 нова " sheetId="8" r:id="rId8"/>
    <sheet name="090308 нова " sheetId="9" r:id="rId9"/>
    <sheet name="090307 нова " sheetId="10" r:id="rId10"/>
    <sheet name="090306 нова  " sheetId="11" r:id="rId11"/>
    <sheet name="090305 нова " sheetId="12" r:id="rId12"/>
    <sheet name="090304 нова  " sheetId="13" r:id="rId13"/>
    <sheet name="090303 нова " sheetId="14" r:id="rId14"/>
    <sheet name="090302 нова " sheetId="15" r:id="rId15"/>
    <sheet name="091300 нова" sheetId="16" r:id="rId16"/>
    <sheet name="090307" sheetId="17" r:id="rId17"/>
  </sheets>
  <definedNames>
    <definedName name="_xlnm.Print_Titles" localSheetId="6">'070303 нова  '!$28:$28</definedName>
    <definedName name="_xlnm.Print_Titles" localSheetId="14">'090302 нова '!$28:$28</definedName>
    <definedName name="_xlnm.Print_Titles" localSheetId="13">'090303 нова '!$28:$28</definedName>
    <definedName name="_xlnm.Print_Titles" localSheetId="12">'090304 нова  '!$28:$28</definedName>
    <definedName name="_xlnm.Print_Titles" localSheetId="11">'090305 нова '!$28:$28</definedName>
    <definedName name="_xlnm.Print_Titles" localSheetId="10">'090306 нова  '!$28:$28</definedName>
    <definedName name="_xlnm.Print_Titles" localSheetId="16">'090307'!$27:$27</definedName>
    <definedName name="_xlnm.Print_Titles" localSheetId="9">'090307 нова '!$28:$28</definedName>
    <definedName name="_xlnm.Print_Titles" localSheetId="8">'090308 нова '!$28:$28</definedName>
    <definedName name="_xlnm.Print_Titles" localSheetId="7">'090401 нова '!$28:$28</definedName>
    <definedName name="_xlnm.Print_Titles" localSheetId="15">'091300 нова'!$28:$28</definedName>
    <definedName name="_xlnm.Print_Titles" localSheetId="2">'2501130'!$28:$28</definedName>
    <definedName name="_xlnm.Print_Titles" localSheetId="1">'2501130 (2)'!$28:$28</definedName>
    <definedName name="_xlnm.Print_Titles" localSheetId="4">'25011501'!$28:$28</definedName>
    <definedName name="_xlnm.Print_Titles" localSheetId="3">'25011501 (2)'!$28:$28</definedName>
    <definedName name="_xlnm.Print_Titles" localSheetId="5">'2507030'!$28:$28</definedName>
    <definedName name="_xlnm.Print_Titles" localSheetId="0">'7901010'!$28:$28</definedName>
    <definedName name="_xlnm.Print_Area" localSheetId="6">'070303 нова  '!$A$1:$F$121</definedName>
    <definedName name="_xlnm.Print_Area" localSheetId="14">'090302 нова '!$A$1:$F$121</definedName>
    <definedName name="_xlnm.Print_Area" localSheetId="13">'090303 нова '!$A$1:$F$121</definedName>
    <definedName name="_xlnm.Print_Area" localSheetId="12">'090304 нова  '!$A$1:$F$121</definedName>
    <definedName name="_xlnm.Print_Area" localSheetId="11">'090305 нова '!$A$1:$F$121</definedName>
    <definedName name="_xlnm.Print_Area" localSheetId="10">'090306 нова  '!$A$1:$F$121</definedName>
    <definedName name="_xlnm.Print_Area" localSheetId="16">'090307'!$A$1:$F$117</definedName>
    <definedName name="_xlnm.Print_Area" localSheetId="9">'090307 нова '!$A$1:$F$121</definedName>
    <definedName name="_xlnm.Print_Area" localSheetId="8">'090308 нова '!$A$1:$F$121</definedName>
    <definedName name="_xlnm.Print_Area" localSheetId="7">'090401 нова '!$A$1:$F$121</definedName>
    <definedName name="_xlnm.Print_Area" localSheetId="15">'091300 нова'!$A$1:$F$121</definedName>
    <definedName name="_xlnm.Print_Area" localSheetId="2">'2501130'!$A$1:$F$113</definedName>
    <definedName name="_xlnm.Print_Area" localSheetId="1">'2501130 (2)'!$A$1:$F$112</definedName>
    <definedName name="_xlnm.Print_Area" localSheetId="4">'25011501'!$A$1:$F$113</definedName>
    <definedName name="_xlnm.Print_Area" localSheetId="3">'25011501 (2)'!$A$1:$F$113</definedName>
    <definedName name="_xlnm.Print_Area" localSheetId="5">'2507030'!$A$1:$F$113</definedName>
    <definedName name="_xlnm.Print_Area" localSheetId="0">'7901010'!$A$1:$F$121</definedName>
  </definedNames>
  <calcPr fullCalcOnLoad="1"/>
</workbook>
</file>

<file path=xl/sharedStrings.xml><?xml version="1.0" encoding="utf-8"?>
<sst xmlns="http://schemas.openxmlformats.org/spreadsheetml/2006/main" count="2369" uniqueCount="198">
  <si>
    <t>(підпис)</t>
  </si>
  <si>
    <t>(ініціали і прізвище)</t>
  </si>
  <si>
    <t>(індивідуальний, зведений)</t>
  </si>
  <si>
    <t>(код та назва бюджетної установи)</t>
  </si>
  <si>
    <t>(найменування міста, району, області)</t>
  </si>
  <si>
    <t>Нарахування на заробітну плату</t>
  </si>
  <si>
    <t>Оплата комунальних послуг та енергоносіїв</t>
  </si>
  <si>
    <t>Поточні трансферти населенню</t>
  </si>
  <si>
    <t>Інші видатки</t>
  </si>
  <si>
    <t xml:space="preserve">                   </t>
  </si>
  <si>
    <t>Видатки на відрядження</t>
  </si>
  <si>
    <t>ЗАТВЕРДЖЕНО</t>
  </si>
  <si>
    <t>Наказ Міністерства фінансів України</t>
  </si>
  <si>
    <t>28.01.2002 №57</t>
  </si>
  <si>
    <t xml:space="preserve">"Затверджую "у сумі :     </t>
  </si>
  <si>
    <t xml:space="preserve"> (сума літерами і цифрами)</t>
  </si>
  <si>
    <t xml:space="preserve">(посада)                      </t>
  </si>
  <si>
    <t>на І квартал 2008 рік</t>
  </si>
  <si>
    <t xml:space="preserve">                        03196529  Управління праці та соціального захисту населення Нововодолазької РДА</t>
  </si>
  <si>
    <t xml:space="preserve">                                                                   Нововодолазький р-н, Харківська обл.</t>
  </si>
  <si>
    <t>(грн)</t>
  </si>
  <si>
    <t xml:space="preserve">                               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</si>
  <si>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</si>
  <si>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</si>
  <si>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</si>
  <si>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</si>
  <si>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</si>
  <si>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</si>
  <si>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</si>
  <si>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</si>
  <si>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Надходження коштів із спеціального фонду бюджету , у т.ч.</t>
  </si>
  <si>
    <t>ВИДАТКИ -усього</t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</si>
  <si>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</si>
  <si>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</si>
  <si>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</si>
  <si>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</si>
  <si>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Придбання предметів постачання і  матеріалів, оплата послуг та інші видатки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</si>
  <si>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</si>
  <si>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</si>
  <si>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</si>
  <si>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Оренда та експлуатаційні послуги</t>
  </si>
  <si>
    <t xml:space="preserve">         Поточний ремонт обладнання, інвентарю та будівель;  технічне обслуговування обладнання</t>
  </si>
  <si>
    <t xml:space="preserve">         Послуги зв"язку</t>
  </si>
  <si>
    <t xml:space="preserve">         Оплата інших послуг та інші видатки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</si>
  <si>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</si>
  <si>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</si>
  <si>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</si>
  <si>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</si>
  <si>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</si>
  <si>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</si>
  <si>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</si>
  <si>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державні програми</t>
  </si>
  <si>
    <t xml:space="preserve">Дослідження і розробки, скремі заходи  розвитку по реалізації державних ( регіональних) програм </t>
  </si>
  <si>
    <t>Окремі заходи розвитку по реалізації державних ( регіональних ) програм, не віднесені до заходів розвитку</t>
  </si>
  <si>
    <t>Виплата процентів (доходу) за зобов"язаннями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</si>
  <si>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</si>
  <si>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</si>
  <si>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</si>
  <si>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</si>
  <si>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</si>
  <si>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</si>
  <si>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</si>
  <si>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</si>
  <si>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</si>
  <si>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</si>
  <si>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</si>
  <si>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житла</t>
  </si>
  <si>
    <t xml:space="preserve">         Будівництво (придбання)  адміністративних об’єктів</t>
  </si>
  <si>
    <t xml:space="preserve">         Інше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</si>
  <si>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</si>
  <si>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</si>
  <si>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</si>
  <si>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</si>
  <si>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</si>
  <si>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</si>
  <si>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</si>
  <si>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 Нерозподілені видатки</t>
  </si>
  <si>
    <t>Надання зовнішніх кредитів</t>
  </si>
  <si>
    <r>
      <t>Головний бухгалтер</t>
    </r>
    <r>
      <rPr>
        <sz val="11"/>
        <rFont val="Times New Roman Cyr"/>
        <family val="1"/>
      </rPr>
      <t xml:space="preserve">
(начальник планово-фінансового відділу)</t>
    </r>
  </si>
  <si>
    <t>______________________ І.М.Войтов</t>
  </si>
  <si>
    <t>НАДХОДЖЕННЯ - усього</t>
  </si>
  <si>
    <t>Оплата послуг (крім комунальних)</t>
  </si>
  <si>
    <t>Код та назва відомчої класифікації видатків головного розпорядника коштів,</t>
  </si>
  <si>
    <t xml:space="preserve">Код та назва програмної класифікації видатків державного бюджету </t>
  </si>
  <si>
    <t>Код та назва тимчасової класифікації видатків місцевих бюджетів</t>
  </si>
  <si>
    <t xml:space="preserve">Заступник начальника управління </t>
  </si>
  <si>
    <t>Л. О. Коміссарова</t>
  </si>
  <si>
    <t>250</t>
  </si>
  <si>
    <t>О.В.Захуцька</t>
  </si>
  <si>
    <r>
      <t xml:space="preserve">Вид бюджету    </t>
    </r>
    <r>
      <rPr>
        <b/>
        <i/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 </t>
    </r>
    <r>
      <rPr>
        <sz val="11"/>
        <rFont val="Times New Roman Cyr"/>
        <family val="1"/>
      </rPr>
      <t xml:space="preserve">    </t>
    </r>
  </si>
  <si>
    <t>Державний</t>
  </si>
  <si>
    <t xml:space="preserve"> інші доходи (розписати за кодами класифікації доходів)</t>
  </si>
  <si>
    <t xml:space="preserve"> інші надходження  у т.ч.</t>
  </si>
  <si>
    <t xml:space="preserve"> інші  джерела власних надходжень бюджетних установ(розписати за підгрупами)</t>
  </si>
  <si>
    <r>
      <t xml:space="preserve"> </t>
    </r>
    <r>
      <rPr>
        <i/>
        <sz val="11"/>
        <rFont val="Times New Roman Cyr"/>
        <family val="1"/>
      </rPr>
      <t>плата за послуги, що надаються бюджетними установами( розписати за підгрупами)</t>
    </r>
  </si>
  <si>
    <t>фінансування (розписати за кодами класифікації фінансування за типом боргового зобов"язання)</t>
  </si>
  <si>
    <t>повернення кредитів до бюджету (розписати за кодами програмної класифікації видатків та кредитування, класифікації кредитування)</t>
  </si>
  <si>
    <t xml:space="preserve">         Капітальний ремонт  житлового фонду</t>
  </si>
  <si>
    <t>Капітальний ремонт</t>
  </si>
  <si>
    <t xml:space="preserve">         Капітальний ремонт  інших об’єктів</t>
  </si>
  <si>
    <t xml:space="preserve">         Реконструкція та реставрація</t>
  </si>
  <si>
    <t xml:space="preserve">         Реконструкція житлового фонду</t>
  </si>
  <si>
    <t xml:space="preserve">         Реконструкція інших обє"ктів</t>
  </si>
  <si>
    <t xml:space="preserve">         Реставрація памяток культури,історії та архітектури</t>
  </si>
  <si>
    <t>Надання внутрішніх кредитів</t>
  </si>
  <si>
    <t>Надання кредитів органам державного управління інших рівнів</t>
  </si>
  <si>
    <t xml:space="preserve">Надання кредитів підприємствам, установам, організаціям </t>
  </si>
  <si>
    <t>Надання інших внутрішніх кредитів</t>
  </si>
  <si>
    <t xml:space="preserve"> * сума проставляється за кодом відповідно до класифікації кредитування бюджету та не враховується у рядку "НАДХОДЖЕННЯ - усього"</t>
  </si>
  <si>
    <t>Капітальні трансферти до бюджетного розвитку</t>
  </si>
  <si>
    <t>2501150 "Щорічна разова грошова допомога ветеранам війни та жертвам нацистських переслідувань"</t>
  </si>
  <si>
    <t>Місцевий</t>
  </si>
  <si>
    <t>015</t>
  </si>
  <si>
    <t>070303 "Дитячі будинки (в т.ч. Сімейного типу, прийоні сім"ї)</t>
  </si>
  <si>
    <t xml:space="preserve">Начальник управління </t>
  </si>
  <si>
    <t>М.В.Мосенцев</t>
  </si>
  <si>
    <t>090302 "Допомога у зв"язку з вагітністю і пологами"</t>
  </si>
  <si>
    <t>090303 "Допомога на догляд за дитиною віком до 3 років"</t>
  </si>
  <si>
    <t>090304 "Допомога при народженні дитини"</t>
  </si>
  <si>
    <t>090305 "Допомога на дітей, над якими встановлено опіку чи піклування"</t>
  </si>
  <si>
    <t>090306 "Допомога на дітей одиноким матерям"</t>
  </si>
  <si>
    <t>090308 "Допомога при усиновленні дитини"</t>
  </si>
  <si>
    <t>090307 "Тимчасова державна допомога дітям"</t>
  </si>
  <si>
    <t>090401 "Державна соціальна допомога малозабезпеченим сім"ям"</t>
  </si>
  <si>
    <t>091300 "Державна соціальна допомога інвалідам з дитинства та дітям-інвалідам"</t>
  </si>
  <si>
    <t>О.О.Руднєв</t>
  </si>
  <si>
    <t>П"ятдесят одна тисяча вісімсот тридцять п"ять грн. 00 коп.</t>
  </si>
  <si>
    <t>Голова Нововодолазької РДА</t>
  </si>
  <si>
    <t>С.О.Ротач</t>
  </si>
  <si>
    <t>КОШТОРИС  на  2013 рік</t>
  </si>
  <si>
    <t>надходження від плати за послуги, що надаються бюджетними установами згідно з законодавством</t>
  </si>
  <si>
    <t>плата за послуги , що надаються бюджетними установами згідно з їх основною діяльністю</t>
  </si>
  <si>
    <t>надходження бюджетних установ від додаткової  (гоподарської)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</si>
  <si>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</si>
  <si>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 крім нерухомого майна)</t>
  </si>
  <si>
    <t xml:space="preserve"> інші  джерела власних надходжень бюджетних установ</t>
  </si>
  <si>
    <t>благодійні внески, гранти та дарунки</t>
  </si>
  <si>
    <t>кошти,що отримують бюджетні установи від підприємств,організацій,фізичних осіб та від інших бюджетнимх установ для виконання цільових заходів</t>
  </si>
  <si>
    <t>кошти,що отримують вищі та професіонально-технічні навчальні заклади від розміщення на депозитних тимчасово вільних бюджетних коштів, отриманих за надання платних послуг, якщо таким закладам законом надано відповідне право</t>
  </si>
  <si>
    <t>інші надходження, в т.ч.</t>
  </si>
  <si>
    <t>інші доходи (розписати за кодами  класифікації доходів бюджету)</t>
  </si>
  <si>
    <t>фінансування (розписати за кодами класифікації фінансування бюджету за типом боргового зобов"язання)</t>
  </si>
  <si>
    <t>повернення кредитів до бюджету (розписати за кодами програмної класифікації видатків та кредитування бюджете, класифікації кредитування бюджету)</t>
  </si>
  <si>
    <t xml:space="preserve">Оплата праці  </t>
  </si>
  <si>
    <t>ВИДАТКИ  ТА НАДАННЯ КРЕДИТІВ - усього</t>
  </si>
  <si>
    <t>Використання товарів і послуг</t>
  </si>
  <si>
    <t>Видатки та заходи спеціального призначення</t>
  </si>
  <si>
    <t xml:space="preserve">Дослідження і розробки, скремі заходи   по реалізації державних ( регіональних) програм </t>
  </si>
  <si>
    <t>Окремі заходи по реалізації державних ( регіональних ) програм, не віднесені до заходів розвитку</t>
  </si>
  <si>
    <t>Обслуговування боргових зобов"язань</t>
  </si>
  <si>
    <t>Обслуговування  внутрішніх боргових зобов"язань</t>
  </si>
  <si>
    <t>Обслуговування  зовнішніх боргових зобов"язань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</si>
  <si>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</si>
  <si>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</si>
  <si>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</si>
  <si>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стипендії</t>
  </si>
  <si>
    <t>Виплата пенсій і допомог</t>
  </si>
  <si>
    <t>інші виплати населенню</t>
  </si>
  <si>
    <t>інші поточні видатки</t>
  </si>
  <si>
    <t xml:space="preserve">         Капітальне будівництво (придбання) житла</t>
  </si>
  <si>
    <t xml:space="preserve">         Капітальне будівництво (придбання) інших об"єктів</t>
  </si>
  <si>
    <t xml:space="preserve">         Капітальний ремонт  житлового фонду (приміщень)</t>
  </si>
  <si>
    <t xml:space="preserve">         Реконструкція житлового фонду (приміщень)</t>
  </si>
  <si>
    <t xml:space="preserve">         Реконструкція  та реставрація інших обє"ктів</t>
  </si>
  <si>
    <t>Капітальні трансферти урядам іноземних держав та міжнародним організаціям</t>
  </si>
  <si>
    <t>Нерозподілені видатки</t>
  </si>
  <si>
    <t xml:space="preserve"> КОШТОРИС  </t>
  </si>
  <si>
    <t>на 2013 рік</t>
  </si>
  <si>
    <t>Три мільйони вісімсот двадцять дві тисячі девятсот сорок сім грн. 00 коп.</t>
  </si>
  <si>
    <t>Триста шістдесят чотири тисячі девяносто грн. 00 коп.</t>
  </si>
  <si>
    <t>5916466,00 грн</t>
  </si>
  <si>
    <t>Тринадцять мільйонів сто тридцять сім тисяч пятсот вісімдесят вісім грн. 00 коп.</t>
  </si>
  <si>
    <t>Пять мільйонів девятсот шістнадцять тисяч чотириста шістдесят шість грн. 00 коп.</t>
  </si>
  <si>
    <t>Один мільйон шістсот шістдесят вісім тисяч сімсот сорок сім грн. 00 коп.</t>
  </si>
  <si>
    <t>Шістдесят тисяч шістсот вісімдесят одна грн. 00 коп.</t>
  </si>
  <si>
    <t>Три мільйона сімсот тридцять одна тисяча девятсот двадцять пять грн. 00 коп.</t>
  </si>
  <si>
    <t>Шістдесят тисяч шістсот вісімдесят дві грн. 00 коп.</t>
  </si>
  <si>
    <t>Один мільйон пятсот сімдесят сім  тисяч сімсот двадцять чотири грн. 00 коп.</t>
  </si>
  <si>
    <t>Вісімсот чотирнадцять тисяч чотириста вісімдесят одна грн. 00 коп.</t>
  </si>
  <si>
    <t>від 28 січня 2002 року № 57</t>
  </si>
  <si>
    <t>( в редакції наказу Міністерства фінансів України</t>
  </si>
  <si>
    <t>від 26 листопада 2012 року № 1220)</t>
  </si>
  <si>
    <t>С.М.Токар</t>
  </si>
  <si>
    <t xml:space="preserve">Затверджений у сумі :     </t>
  </si>
  <si>
    <t>Перший заступник голови Нововодолазької РДА</t>
  </si>
  <si>
    <t>790</t>
  </si>
  <si>
    <t>7901010 "Здійснення виконавчої влади в Харківській області"</t>
  </si>
  <si>
    <t>Один мільон сто тридцять тисяч триста сімдесят шість грн. 00 коп.</t>
  </si>
  <si>
    <t>Директор департаменту соціального захисту населення Харківської ОДА</t>
  </si>
  <si>
    <t xml:space="preserve"> КОШТОРИС  на 2013 рік</t>
  </si>
  <si>
    <t>2501130 "Одноразова виплата жінкам, яким присвоєно почесне звання України "Мати-героїня", одноразова матеріальна допомога інвалідам та непрацюючим малозабезпеченим особам"</t>
  </si>
  <si>
    <t>П"ять тисяч дев"ятсот дві грн. 00 коп.</t>
  </si>
  <si>
    <t xml:space="preserve"> ПРОЕКТ КОШТОРИСУ  на 2013 рік</t>
  </si>
  <si>
    <t>2501130 "Одноразова виплата жінкам, яким присвоєно почесне звання України "Мати-героїня", одноразова матеріальна допомога інвалідам та непрацюючим малозабезпеченим особам та особам, які постраждали від торгівлі людьми"</t>
  </si>
  <si>
    <t>Начальник управління праці та соціального захисту населення Нововодолазької РДА</t>
  </si>
  <si>
    <t>2507030 "Заходи із соціальної, трудової та професійної реабілітації інвалідів"</t>
  </si>
  <si>
    <t>Чотири тисячі шістсот сімдесят сім грн. 00 коп.</t>
  </si>
  <si>
    <t>Дев"ятсот тридцять сім тисяч сто сорок вісім грн. 00 коп.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</si>
</sst>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&quot;a?i.&quot;#,##0_);\(&quot;a?i.&quot;#,##0\)"/>
    <numFmt numFmtId="207" formatCode="&quot;a?i.&quot;#,##0_);[Red]\(&quot;a?i.&quot;#,##0\)"/>
    <numFmt numFmtId="208" formatCode="&quot;a?i.&quot;#,##0.00_);\(&quot;a?i.&quot;#,##0.00\)"/>
    <numFmt numFmtId="209" formatCode="&quot;a?i.&quot;#,##0.00_);[Red]\(&quot;a?i.&quot;#,##0.00\)"/>
    <numFmt numFmtId="210" formatCode="_(&quot;a?i.&quot;* #,##0_);_(&quot;a?i.&quot;* \(#,##0\);_(&quot;a?i.&quot;* &quot;-&quot;_);_(@_)"/>
    <numFmt numFmtId="211" formatCode="_(&quot;a?i.&quot;* #,##0.00_);_(&quot;a?i.&quot;* \(#,##0.00\);_(&quot;a?i.&quot;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b/>
      <sz val="8"/>
      <name val="Times New Roman Cyr"/>
      <family val="1"/>
    </font>
    <font>
      <b/>
      <i/>
      <sz val="11"/>
      <name val="Times New Roman Cyr"/>
      <family val="0"/>
    </font>
    <font>
      <b/>
      <sz val="9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18" applyFont="1">
      <alignment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centerContinuous"/>
      <protection/>
    </xf>
    <xf numFmtId="0" fontId="7" fillId="0" borderId="0" xfId="18" applyFont="1" applyBorder="1" applyAlignment="1">
      <alignment horizontal="center"/>
      <protection/>
    </xf>
    <xf numFmtId="0" fontId="12" fillId="0" borderId="0" xfId="18" applyFont="1" applyAlignment="1">
      <alignment/>
      <protection/>
    </xf>
    <xf numFmtId="0" fontId="7" fillId="0" borderId="0" xfId="18" applyFont="1" applyAlignment="1">
      <alignment/>
      <protection/>
    </xf>
    <xf numFmtId="0" fontId="12" fillId="0" borderId="0" xfId="18" applyFont="1" applyFill="1" applyBorder="1" applyAlignment="1">
      <alignment horizontal="centerContinuous"/>
      <protection/>
    </xf>
    <xf numFmtId="0" fontId="12" fillId="0" borderId="0" xfId="18" applyFont="1" applyFill="1" applyAlignment="1">
      <alignment/>
      <protection/>
    </xf>
    <xf numFmtId="0" fontId="12" fillId="0" borderId="0" xfId="18" applyFont="1" applyFill="1" applyAlignment="1">
      <alignment horizontal="centerContinuous"/>
      <protection/>
    </xf>
    <xf numFmtId="0" fontId="10" fillId="0" borderId="0" xfId="18" applyFont="1" applyFill="1" applyAlignment="1">
      <alignment horizontal="centerContinuous"/>
      <protection/>
    </xf>
    <xf numFmtId="0" fontId="12" fillId="0" borderId="0" xfId="18" applyFont="1" applyFill="1" applyAlignment="1">
      <alignment horizontal="left"/>
      <protection/>
    </xf>
    <xf numFmtId="0" fontId="7" fillId="0" borderId="0" xfId="18" applyFont="1" applyFill="1" applyBorder="1" applyAlignment="1">
      <alignment horizontal="center"/>
      <protection/>
    </xf>
    <xf numFmtId="0" fontId="12" fillId="0" borderId="1" xfId="18" applyFont="1" applyFill="1" applyBorder="1" applyAlignment="1">
      <alignment wrapText="1"/>
      <protection/>
    </xf>
    <xf numFmtId="0" fontId="12" fillId="0" borderId="0" xfId="18" applyFont="1" applyFill="1" applyBorder="1" applyAlignment="1">
      <alignment horizontal="center"/>
      <protection/>
    </xf>
    <xf numFmtId="0" fontId="12" fillId="0" borderId="2" xfId="18" applyFont="1" applyFill="1" applyBorder="1" applyAlignment="1">
      <alignment horizontal="center"/>
      <protection/>
    </xf>
    <xf numFmtId="0" fontId="12" fillId="0" borderId="0" xfId="18" applyFont="1" applyFill="1">
      <alignment/>
      <protection/>
    </xf>
    <xf numFmtId="0" fontId="12" fillId="0" borderId="0" xfId="18" applyFont="1" applyFill="1" applyBorder="1">
      <alignment/>
      <protection/>
    </xf>
    <xf numFmtId="0" fontId="7" fillId="0" borderId="0" xfId="18" applyFont="1" applyFill="1">
      <alignment/>
      <protection/>
    </xf>
    <xf numFmtId="0" fontId="7" fillId="0" borderId="0" xfId="18" applyFont="1" applyFill="1" applyBorder="1">
      <alignment/>
      <protection/>
    </xf>
    <xf numFmtId="0" fontId="6" fillId="0" borderId="0" xfId="19">
      <alignment/>
      <protection/>
    </xf>
    <xf numFmtId="0" fontId="7" fillId="0" borderId="0" xfId="18" applyFont="1" applyFill="1" applyAlignment="1">
      <alignment horizontal="right"/>
      <protection/>
    </xf>
    <xf numFmtId="0" fontId="11" fillId="0" borderId="0" xfId="18" applyFont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11" fillId="0" borderId="0" xfId="18" applyFont="1" applyBorder="1" applyAlignment="1">
      <alignment horizontal="center"/>
      <protection/>
    </xf>
    <xf numFmtId="0" fontId="15" fillId="0" borderId="0" xfId="18" applyFont="1" applyAlignment="1">
      <alignment horizontal="center"/>
      <protection/>
    </xf>
    <xf numFmtId="0" fontId="7" fillId="0" borderId="0" xfId="18" applyFont="1" applyAlignment="1">
      <alignment horizontal="left" wrapText="1"/>
      <protection/>
    </xf>
    <xf numFmtId="0" fontId="11" fillId="0" borderId="0" xfId="18" applyFont="1" applyAlignment="1">
      <alignment horizontal="left"/>
      <protection/>
    </xf>
    <xf numFmtId="0" fontId="8" fillId="0" borderId="0" xfId="18" applyFont="1" applyFill="1" applyAlignment="1">
      <alignment horizontal="centerContinuous"/>
      <protection/>
    </xf>
    <xf numFmtId="0" fontId="0" fillId="0" borderId="0" xfId="18">
      <alignment/>
      <protection/>
    </xf>
    <xf numFmtId="0" fontId="7" fillId="0" borderId="0" xfId="18" applyFont="1" applyAlignment="1">
      <alignment horizontal="center" wrapText="1"/>
      <protection/>
    </xf>
    <xf numFmtId="0" fontId="13" fillId="0" borderId="0" xfId="18" applyNumberFormat="1" applyFont="1" applyAlignment="1">
      <alignment horizontal="left" wrapText="1"/>
      <protection/>
    </xf>
    <xf numFmtId="0" fontId="12" fillId="0" borderId="0" xfId="18" applyFont="1" applyBorder="1" applyAlignment="1">
      <alignment/>
      <protection/>
    </xf>
    <xf numFmtId="8" fontId="14" fillId="0" borderId="0" xfId="18" applyNumberFormat="1" applyFont="1" applyAlignment="1">
      <alignment/>
      <protection/>
    </xf>
    <xf numFmtId="0" fontId="7" fillId="0" borderId="3" xfId="18" applyFont="1" applyBorder="1" applyAlignment="1">
      <alignment horizontal="centerContinuous"/>
      <protection/>
    </xf>
    <xf numFmtId="0" fontId="8" fillId="0" borderId="0" xfId="18" applyFont="1" applyBorder="1" applyAlignment="1">
      <alignment horizontal="left"/>
      <protection/>
    </xf>
    <xf numFmtId="0" fontId="15" fillId="0" borderId="0" xfId="18" applyFont="1" applyFill="1" applyBorder="1" applyAlignment="1">
      <alignment horizontal="centerContinuous"/>
      <protection/>
    </xf>
    <xf numFmtId="0" fontId="12" fillId="0" borderId="3" xfId="18" applyFont="1" applyFill="1" applyBorder="1" applyAlignment="1">
      <alignment horizontal="centerContinuous"/>
      <protection/>
    </xf>
    <xf numFmtId="0" fontId="12" fillId="0" borderId="2" xfId="18" applyFont="1" applyFill="1" applyBorder="1" applyAlignment="1">
      <alignment horizontal="right"/>
      <protection/>
    </xf>
    <xf numFmtId="0" fontId="12" fillId="0" borderId="0" xfId="18" applyFont="1" applyFill="1" applyBorder="1" applyAlignment="1">
      <alignment horizontal="left"/>
      <protection/>
    </xf>
    <xf numFmtId="49" fontId="11" fillId="0" borderId="0" xfId="18" applyNumberFormat="1" applyFont="1" applyFill="1" applyBorder="1" applyAlignment="1">
      <alignment horizontal="left"/>
      <protection/>
    </xf>
    <xf numFmtId="0" fontId="11" fillId="0" borderId="0" xfId="18" applyFont="1" applyFill="1" applyBorder="1" applyAlignment="1">
      <alignment horizontal="left"/>
      <protection/>
    </xf>
    <xf numFmtId="0" fontId="11" fillId="0" borderId="2" xfId="18" applyFont="1" applyFill="1" applyBorder="1" applyAlignment="1">
      <alignment/>
      <protection/>
    </xf>
    <xf numFmtId="0" fontId="7" fillId="0" borderId="1" xfId="18" applyFont="1" applyFill="1" applyBorder="1" applyAlignment="1">
      <alignment horizontal="centerContinuous" vertical="center" wrapText="1"/>
      <protection/>
    </xf>
    <xf numFmtId="0" fontId="7" fillId="0" borderId="4" xfId="18" applyFont="1" applyFill="1" applyBorder="1" applyAlignment="1">
      <alignment horizontal="centerContinuous" vertical="center" wrapText="1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0" fontId="7" fillId="0" borderId="5" xfId="18" applyFont="1" applyFill="1" applyBorder="1" applyAlignment="1">
      <alignment horizontal="centerContinuous" vertical="center" wrapText="1"/>
      <protection/>
    </xf>
    <xf numFmtId="0" fontId="7" fillId="0" borderId="6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top"/>
      <protection/>
    </xf>
    <xf numFmtId="0" fontId="7" fillId="0" borderId="7" xfId="18" applyFont="1" applyFill="1" applyBorder="1" applyAlignment="1">
      <alignment horizontal="center" vertical="top"/>
      <protection/>
    </xf>
    <xf numFmtId="0" fontId="7" fillId="0" borderId="0" xfId="18" applyFont="1" applyFill="1" applyBorder="1" applyAlignment="1">
      <alignment horizontal="center" vertical="top"/>
      <protection/>
    </xf>
    <xf numFmtId="0" fontId="12" fillId="0" borderId="1" xfId="18" applyFont="1" applyFill="1" applyBorder="1" applyAlignment="1">
      <alignment horizontal="center" vertical="top"/>
      <protection/>
    </xf>
    <xf numFmtId="0" fontId="12" fillId="0" borderId="1" xfId="18" applyFont="1" applyFill="1" applyBorder="1" applyAlignment="1">
      <alignment horizontal="center"/>
      <protection/>
    </xf>
    <xf numFmtId="0" fontId="12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>
      <alignment/>
      <protection/>
    </xf>
    <xf numFmtId="0" fontId="11" fillId="0" borderId="7" xfId="18" applyFont="1" applyFill="1" applyBorder="1" applyAlignment="1">
      <alignment horizontal="center" wrapText="1"/>
      <protection/>
    </xf>
    <xf numFmtId="0" fontId="12" fillId="0" borderId="7" xfId="18" applyFont="1" applyFill="1" applyBorder="1" applyAlignment="1">
      <alignment horizontal="center" vertical="top"/>
      <protection/>
    </xf>
    <xf numFmtId="0" fontId="11" fillId="0" borderId="1" xfId="18" applyFont="1" applyFill="1" applyBorder="1" applyAlignment="1">
      <alignment horizontal="center"/>
      <protection/>
    </xf>
    <xf numFmtId="0" fontId="15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horizontal="center" wrapText="1"/>
      <protection/>
    </xf>
    <xf numFmtId="0" fontId="11" fillId="0" borderId="1" xfId="18" applyFont="1" applyFill="1" applyBorder="1" applyAlignment="1">
      <alignment horizontal="center" vertical="top"/>
      <protection/>
    </xf>
    <xf numFmtId="0" fontId="15" fillId="0" borderId="1" xfId="18" applyFont="1" applyFill="1" applyBorder="1" applyAlignment="1">
      <alignment horizontal="center" vertical="top"/>
      <protection/>
    </xf>
    <xf numFmtId="0" fontId="15" fillId="0" borderId="1" xfId="18" applyFont="1" applyFill="1" applyBorder="1" applyAlignment="1">
      <alignment horizontal="center"/>
      <protection/>
    </xf>
    <xf numFmtId="0" fontId="15" fillId="0" borderId="0" xfId="18" applyFont="1" applyFill="1" applyBorder="1">
      <alignment/>
      <protection/>
    </xf>
    <xf numFmtId="0" fontId="15" fillId="0" borderId="0" xfId="18" applyFont="1" applyFill="1">
      <alignment/>
      <protection/>
    </xf>
    <xf numFmtId="0" fontId="11" fillId="0" borderId="1" xfId="18" applyFont="1" applyFill="1" applyBorder="1" applyAlignment="1">
      <alignment horizontal="center"/>
      <protection/>
    </xf>
    <xf numFmtId="0" fontId="11" fillId="0" borderId="0" xfId="18" applyFont="1" applyFill="1" applyBorder="1">
      <alignment/>
      <protection/>
    </xf>
    <xf numFmtId="0" fontId="11" fillId="0" borderId="0" xfId="18" applyFont="1" applyFill="1">
      <alignment/>
      <protection/>
    </xf>
    <xf numFmtId="0" fontId="15" fillId="0" borderId="1" xfId="18" applyFont="1" applyFill="1" applyBorder="1" applyAlignment="1">
      <alignment vertical="top" wrapText="1"/>
      <protection/>
    </xf>
    <xf numFmtId="0" fontId="9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wrapText="1"/>
      <protection/>
    </xf>
    <xf numFmtId="0" fontId="12" fillId="0" borderId="1" xfId="18" applyFont="1" applyFill="1" applyBorder="1" applyAlignment="1">
      <alignment horizontal="center"/>
      <protection/>
    </xf>
    <xf numFmtId="0" fontId="16" fillId="0" borderId="1" xfId="18" applyFont="1" applyFill="1" applyBorder="1" applyAlignment="1">
      <alignment vertical="top" wrapText="1"/>
      <protection/>
    </xf>
    <xf numFmtId="0" fontId="15" fillId="0" borderId="1" xfId="18" applyFont="1" applyFill="1" applyBorder="1" applyAlignment="1">
      <alignment horizontal="left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0" fontId="17" fillId="0" borderId="1" xfId="18" applyFont="1" applyFill="1" applyBorder="1" applyAlignment="1">
      <alignment horizontal="center"/>
      <protection/>
    </xf>
    <xf numFmtId="0" fontId="17" fillId="0" borderId="0" xfId="18" applyFont="1" applyFill="1" applyBorder="1">
      <alignment/>
      <protection/>
    </xf>
    <xf numFmtId="0" fontId="17" fillId="0" borderId="0" xfId="18" applyFont="1" applyFill="1">
      <alignment/>
      <protection/>
    </xf>
    <xf numFmtId="0" fontId="9" fillId="0" borderId="1" xfId="18" applyFont="1" applyFill="1" applyBorder="1" applyAlignment="1">
      <alignment horizontal="left" wrapText="1"/>
      <protection/>
    </xf>
    <xf numFmtId="0" fontId="7" fillId="0" borderId="1" xfId="18" applyFont="1" applyFill="1" applyBorder="1" applyAlignment="1">
      <alignment horizontal="left" vertical="top" wrapText="1"/>
      <protection/>
    </xf>
    <xf numFmtId="0" fontId="8" fillId="0" borderId="1" xfId="18" applyFont="1" applyFill="1" applyBorder="1" applyAlignment="1">
      <alignment horizontal="center" wrapText="1"/>
      <protection/>
    </xf>
    <xf numFmtId="0" fontId="8" fillId="0" borderId="1" xfId="18" applyFont="1" applyFill="1" applyBorder="1" applyAlignment="1">
      <alignment horizontal="center" vertical="top"/>
      <protection/>
    </xf>
    <xf numFmtId="0" fontId="15" fillId="0" borderId="1" xfId="18" applyFont="1" applyFill="1" applyBorder="1" applyAlignment="1">
      <alignment vertical="top"/>
      <protection/>
    </xf>
    <xf numFmtId="0" fontId="15" fillId="0" borderId="0" xfId="18" applyFont="1" applyFill="1" applyBorder="1" applyAlignment="1">
      <alignment vertical="top"/>
      <protection/>
    </xf>
    <xf numFmtId="0" fontId="15" fillId="0" borderId="0" xfId="18" applyFont="1" applyFill="1" applyAlignment="1">
      <alignment vertical="top"/>
      <protection/>
    </xf>
    <xf numFmtId="0" fontId="15" fillId="0" borderId="1" xfId="18" applyFont="1" applyFill="1" applyBorder="1">
      <alignment/>
      <protection/>
    </xf>
    <xf numFmtId="0" fontId="11" fillId="0" borderId="1" xfId="18" applyFont="1" applyBorder="1" applyAlignment="1">
      <alignment horizontal="center"/>
      <protection/>
    </xf>
    <xf numFmtId="0" fontId="15" fillId="0" borderId="0" xfId="18" applyFont="1" applyFill="1" applyBorder="1" applyAlignment="1">
      <alignment wrapText="1"/>
      <protection/>
    </xf>
    <xf numFmtId="0" fontId="15" fillId="0" borderId="0" xfId="18" applyFont="1" applyBorder="1" applyAlignment="1">
      <alignment horizontal="center" wrapText="1"/>
      <protection/>
    </xf>
    <xf numFmtId="0" fontId="18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/>
      <protection/>
    </xf>
    <xf numFmtId="0" fontId="7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wrapText="1"/>
      <protection/>
    </xf>
    <xf numFmtId="0" fontId="11" fillId="0" borderId="0" xfId="18" applyFont="1" applyFill="1" applyAlignment="1">
      <alignment wrapText="1"/>
      <protection/>
    </xf>
    <xf numFmtId="0" fontId="12" fillId="0" borderId="2" xfId="18" applyFont="1" applyFill="1" applyBorder="1" applyAlignment="1">
      <alignment horizontal="centerContinuous"/>
      <protection/>
    </xf>
    <xf numFmtId="0" fontId="11" fillId="0" borderId="2" xfId="18" applyFont="1" applyFill="1" applyBorder="1" applyAlignment="1">
      <alignment horizontal="centerContinuous"/>
      <protection/>
    </xf>
    <xf numFmtId="0" fontId="12" fillId="0" borderId="0" xfId="18" applyFont="1" applyFill="1" applyAlignment="1">
      <alignment wrapText="1"/>
      <protection/>
    </xf>
    <xf numFmtId="0" fontId="13" fillId="0" borderId="3" xfId="18" applyFont="1" applyFill="1" applyBorder="1" applyAlignment="1">
      <alignment horizontal="centerContinuous"/>
      <protection/>
    </xf>
    <xf numFmtId="0" fontId="11" fillId="0" borderId="0" xfId="18" applyFont="1" applyFill="1" applyAlignment="1">
      <alignment horizontal="left" wrapText="1"/>
      <protection/>
    </xf>
    <xf numFmtId="0" fontId="12" fillId="0" borderId="0" xfId="18" applyFont="1" applyFill="1" applyAlignment="1">
      <alignment horizontal="center" wrapText="1"/>
      <protection/>
    </xf>
    <xf numFmtId="0" fontId="9" fillId="0" borderId="0" xfId="18" applyFont="1" applyFill="1">
      <alignment/>
      <protection/>
    </xf>
    <xf numFmtId="0" fontId="11" fillId="0" borderId="0" xfId="18" applyFont="1" applyFill="1" applyAlignment="1">
      <alignment/>
      <protection/>
    </xf>
    <xf numFmtId="0" fontId="9" fillId="0" borderId="0" xfId="18" applyFont="1" applyFill="1" applyBorder="1">
      <alignment/>
      <protection/>
    </xf>
    <xf numFmtId="0" fontId="14" fillId="0" borderId="0" xfId="18" applyFont="1" applyBorder="1" applyAlignment="1">
      <alignment horizontal="center"/>
      <protection/>
    </xf>
    <xf numFmtId="0" fontId="12" fillId="0" borderId="1" xfId="18" applyFont="1" applyFill="1" applyBorder="1" applyAlignment="1">
      <alignment horizontal="left" wrapText="1"/>
      <protection/>
    </xf>
    <xf numFmtId="0" fontId="14" fillId="0" borderId="1" xfId="18" applyFont="1" applyBorder="1" applyAlignment="1">
      <alignment horizontal="center" wrapText="1"/>
      <protection/>
    </xf>
    <xf numFmtId="0" fontId="20" fillId="0" borderId="0" xfId="18" applyFont="1" applyAlignment="1">
      <alignment/>
      <protection/>
    </xf>
    <xf numFmtId="2" fontId="11" fillId="0" borderId="1" xfId="18" applyNumberFormat="1" applyFont="1" applyFill="1" applyBorder="1" applyAlignment="1">
      <alignment horizontal="center"/>
      <protection/>
    </xf>
    <xf numFmtId="2" fontId="11" fillId="0" borderId="1" xfId="18" applyNumberFormat="1" applyFont="1" applyFill="1" applyBorder="1" applyAlignment="1">
      <alignment horizontal="center"/>
      <protection/>
    </xf>
    <xf numFmtId="2" fontId="8" fillId="0" borderId="1" xfId="18" applyNumberFormat="1" applyFont="1" applyFill="1" applyBorder="1" applyAlignment="1">
      <alignment horizontal="center"/>
      <protection/>
    </xf>
    <xf numFmtId="2" fontId="11" fillId="0" borderId="1" xfId="18" applyNumberFormat="1" applyFont="1" applyFill="1" applyBorder="1">
      <alignment/>
      <protection/>
    </xf>
    <xf numFmtId="2" fontId="11" fillId="0" borderId="7" xfId="18" applyNumberFormat="1" applyFont="1" applyFill="1" applyBorder="1" applyAlignment="1">
      <alignment horizontal="center"/>
      <protection/>
    </xf>
    <xf numFmtId="2" fontId="12" fillId="0" borderId="7" xfId="18" applyNumberFormat="1" applyFont="1" applyFill="1" applyBorder="1">
      <alignment/>
      <protection/>
    </xf>
    <xf numFmtId="0" fontId="15" fillId="0" borderId="1" xfId="18" applyFont="1" applyFill="1" applyBorder="1" applyAlignment="1">
      <alignment wrapText="1"/>
      <protection/>
    </xf>
    <xf numFmtId="0" fontId="15" fillId="0" borderId="1" xfId="18" applyFont="1" applyFill="1" applyBorder="1" applyAlignment="1">
      <alignment horizontal="center" vertical="top"/>
      <protection/>
    </xf>
    <xf numFmtId="0" fontId="0" fillId="0" borderId="0" xfId="18" applyFont="1">
      <alignment/>
      <protection/>
    </xf>
    <xf numFmtId="0" fontId="12" fillId="0" borderId="1" xfId="18" applyFont="1" applyFill="1" applyBorder="1" applyAlignment="1">
      <alignment wrapText="1"/>
      <protection/>
    </xf>
    <xf numFmtId="0" fontId="19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horizontal="center" vertical="top"/>
      <protection/>
    </xf>
    <xf numFmtId="0" fontId="8" fillId="0" borderId="1" xfId="18" applyFont="1" applyFill="1" applyBorder="1" applyAlignment="1">
      <alignment vertical="top" wrapText="1"/>
      <protection/>
    </xf>
    <xf numFmtId="0" fontId="8" fillId="0" borderId="1" xfId="18" applyFont="1" applyBorder="1" applyAlignment="1">
      <alignment horizontal="left" wrapText="1"/>
      <protection/>
    </xf>
    <xf numFmtId="0" fontId="8" fillId="0" borderId="1" xfId="18" applyFont="1" applyFill="1" applyBorder="1" applyAlignment="1">
      <alignment horizontal="left" wrapText="1"/>
      <protection/>
    </xf>
    <xf numFmtId="0" fontId="9" fillId="0" borderId="1" xfId="18" applyFont="1" applyFill="1" applyBorder="1" applyAlignment="1">
      <alignment horizontal="left" vertical="top" wrapText="1"/>
      <protection/>
    </xf>
    <xf numFmtId="0" fontId="8" fillId="0" borderId="1" xfId="18" applyFont="1" applyFill="1" applyBorder="1" applyAlignment="1">
      <alignment horizontal="left" vertical="top" wrapText="1"/>
      <protection/>
    </xf>
    <xf numFmtId="0" fontId="11" fillId="0" borderId="1" xfId="18" applyFont="1" applyFill="1" applyBorder="1" applyAlignment="1">
      <alignment horizontal="left" wrapText="1"/>
      <protection/>
    </xf>
    <xf numFmtId="0" fontId="0" fillId="0" borderId="0" xfId="18" applyFont="1">
      <alignment/>
      <protection/>
    </xf>
    <xf numFmtId="0" fontId="8" fillId="0" borderId="1" xfId="18" applyNumberFormat="1" applyFont="1" applyFill="1" applyBorder="1" applyAlignment="1">
      <alignment horizontal="center"/>
      <protection/>
    </xf>
    <xf numFmtId="0" fontId="11" fillId="0" borderId="1" xfId="18" applyNumberFormat="1" applyFont="1" applyFill="1" applyBorder="1" applyAlignment="1">
      <alignment horizontal="center"/>
      <protection/>
    </xf>
    <xf numFmtId="0" fontId="12" fillId="0" borderId="1" xfId="18" applyNumberFormat="1" applyFont="1" applyFill="1" applyBorder="1" applyAlignment="1">
      <alignment horizontal="center"/>
      <protection/>
    </xf>
    <xf numFmtId="0" fontId="12" fillId="0" borderId="1" xfId="18" applyNumberFormat="1" applyFont="1" applyFill="1" applyBorder="1" applyAlignment="1">
      <alignment horizontal="center"/>
      <protection/>
    </xf>
    <xf numFmtId="0" fontId="11" fillId="0" borderId="1" xfId="18" applyNumberFormat="1" applyFont="1" applyFill="1" applyBorder="1" applyAlignment="1">
      <alignment horizontal="center"/>
      <protection/>
    </xf>
    <xf numFmtId="0" fontId="11" fillId="0" borderId="7" xfId="18" applyNumberFormat="1" applyFont="1" applyFill="1" applyBorder="1" applyAlignment="1">
      <alignment horizontal="center"/>
      <protection/>
    </xf>
    <xf numFmtId="0" fontId="12" fillId="0" borderId="1" xfId="18" applyNumberFormat="1" applyFont="1" applyFill="1" applyBorder="1" applyAlignment="1">
      <alignment horizontal="center" vertical="top"/>
      <protection/>
    </xf>
    <xf numFmtId="0" fontId="15" fillId="0" borderId="1" xfId="18" applyNumberFormat="1" applyFont="1" applyFill="1" applyBorder="1" applyAlignment="1">
      <alignment horizontal="center"/>
      <protection/>
    </xf>
    <xf numFmtId="0" fontId="8" fillId="0" borderId="0" xfId="18" applyFont="1" applyBorder="1" applyAlignment="1">
      <alignment wrapText="1"/>
      <protection/>
    </xf>
    <xf numFmtId="0" fontId="7" fillId="0" borderId="0" xfId="1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0" fillId="0" borderId="0" xfId="18" applyFont="1" applyAlignment="1">
      <alignment horizontal="left" wrapText="1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0" fontId="6" fillId="0" borderId="7" xfId="19" applyBorder="1" applyAlignment="1">
      <alignment horizontal="center" vertical="center" wrapText="1"/>
      <protection/>
    </xf>
    <xf numFmtId="0" fontId="11" fillId="0" borderId="2" xfId="18" applyFont="1" applyFill="1" applyBorder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0" fontId="11" fillId="0" borderId="0" xfId="18" applyFont="1" applyFill="1" applyBorder="1" applyAlignment="1">
      <alignment horizontal="left" wrapText="1"/>
      <protection/>
    </xf>
    <xf numFmtId="0" fontId="11" fillId="0" borderId="0" xfId="18" applyFont="1" applyBorder="1" applyAlignment="1">
      <alignment horizontal="left" wrapText="1"/>
      <protection/>
    </xf>
    <xf numFmtId="0" fontId="11" fillId="0" borderId="0" xfId="18" applyFont="1" applyFill="1" applyAlignment="1">
      <alignment horizontal="left"/>
      <protection/>
    </xf>
    <xf numFmtId="49" fontId="11" fillId="0" borderId="0" xfId="18" applyNumberFormat="1" applyFont="1" applyFill="1" applyBorder="1" applyAlignment="1">
      <alignment horizontal="left" wrapText="1"/>
      <protection/>
    </xf>
    <xf numFmtId="0" fontId="10" fillId="0" borderId="0" xfId="18" applyFont="1" applyFill="1" applyAlignment="1">
      <alignment horizontal="center"/>
      <protection/>
    </xf>
    <xf numFmtId="0" fontId="20" fillId="0" borderId="0" xfId="18" applyFont="1" applyAlignment="1">
      <alignment horizontal="right"/>
      <protection/>
    </xf>
    <xf numFmtId="0" fontId="8" fillId="0" borderId="0" xfId="18" applyFont="1" applyBorder="1" applyAlignment="1">
      <alignment horizontal="left" wrapText="1"/>
      <protection/>
    </xf>
    <xf numFmtId="0" fontId="20" fillId="0" borderId="0" xfId="18" applyFont="1" applyAlignment="1">
      <alignment horizontal="center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Dod5kochtor" xfId="18"/>
    <cellStyle name="Обычный_держава" xfId="19"/>
    <cellStyle name="Followed Hyperlink" xfId="20"/>
    <cellStyle name="Percent" xfId="21"/>
    <cellStyle name="Тысячи [0]_план" xfId="22"/>
    <cellStyle name="Тысячи_план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BN126"/>
  <sheetViews>
    <sheetView tabSelected="1" zoomScaleSheetLayoutView="90" workbookViewId="0" topLeftCell="A1">
      <selection activeCell="B7" sqref="B7:E7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f>C30</f>
        <v>1130376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187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90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185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28.5" customHeight="1">
      <c r="A22" s="39" t="s">
        <v>83</v>
      </c>
      <c r="C22" s="144" t="s">
        <v>186</v>
      </c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13.5" customHeight="1">
      <c r="A23" s="39" t="s">
        <v>84</v>
      </c>
      <c r="C23" s="144"/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32">
        <f>C31</f>
        <v>1130376</v>
      </c>
      <c r="D30" s="112"/>
      <c r="E30" s="128">
        <f>C30</f>
        <v>1130376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28">
        <f>C48</f>
        <v>1130376</v>
      </c>
      <c r="D31" s="107" t="s">
        <v>28</v>
      </c>
      <c r="E31" s="128">
        <f>C31</f>
        <v>1130376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130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133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133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133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133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133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133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133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133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133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133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133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133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133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133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133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27">
        <f>C49+0</f>
        <v>1130376</v>
      </c>
      <c r="D48" s="110"/>
      <c r="E48" s="127">
        <f>C48</f>
        <v>1130376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28">
        <f>C50+C53+C54+C60+C67+C70+C73+C77+C59+C61</f>
        <v>1130376</v>
      </c>
      <c r="D49" s="107"/>
      <c r="E49" s="127">
        <f>C49</f>
        <v>1130376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128">
        <f>C51+C52</f>
        <v>791870</v>
      </c>
      <c r="D50" s="62"/>
      <c r="E50" s="134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129">
        <v>791870</v>
      </c>
      <c r="D51" s="65"/>
      <c r="E51" s="131">
        <f>C51+D51</f>
        <v>791870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130">
        <v>0</v>
      </c>
      <c r="D52" s="52"/>
      <c r="E52" s="130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128">
        <v>287426</v>
      </c>
      <c r="D53" s="57"/>
      <c r="E53" s="131">
        <f aca="true" t="shared" si="0" ref="E53:E66">C53+D53</f>
        <v>287426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31">
        <f>C55+C56+C57+C58</f>
        <v>11400</v>
      </c>
      <c r="D54" s="108"/>
      <c r="E54" s="131">
        <f t="shared" si="0"/>
        <v>11400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128">
        <v>400</v>
      </c>
      <c r="D55" s="52"/>
      <c r="E55" s="131">
        <f t="shared" si="0"/>
        <v>400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128">
        <v>0</v>
      </c>
      <c r="D56" s="52"/>
      <c r="E56" s="131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128">
        <v>0</v>
      </c>
      <c r="D57" s="62"/>
      <c r="E57" s="131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28">
        <v>11000</v>
      </c>
      <c r="D58" s="52"/>
      <c r="E58" s="131">
        <f t="shared" si="0"/>
        <v>11000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600</v>
      </c>
      <c r="D59" s="57"/>
      <c r="E59" s="131">
        <f t="shared" si="0"/>
        <v>600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131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39080</v>
      </c>
      <c r="D61" s="57"/>
      <c r="E61" s="131">
        <f t="shared" si="0"/>
        <v>39080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29180</v>
      </c>
      <c r="D62" s="62"/>
      <c r="E62" s="131">
        <f t="shared" si="0"/>
        <v>29180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3900</v>
      </c>
      <c r="D63" s="62"/>
      <c r="E63" s="131">
        <f t="shared" si="0"/>
        <v>3900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6000</v>
      </c>
      <c r="D64" s="62"/>
      <c r="E64" s="131">
        <f t="shared" si="0"/>
        <v>6000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131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131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131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131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131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131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131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131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131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131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131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131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0</v>
      </c>
      <c r="D77" s="71"/>
      <c r="E77" s="131">
        <f t="shared" si="1"/>
        <v>0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131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131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0</v>
      </c>
      <c r="D80" s="52"/>
      <c r="E80" s="65">
        <f t="shared" si="1"/>
        <v>0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3:D3"/>
    <mergeCell ref="C4:E4"/>
    <mergeCell ref="C5:E5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60681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174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122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60681</v>
      </c>
      <c r="D30" s="112"/>
      <c r="E30" s="107">
        <f>C30</f>
        <v>60681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60681</v>
      </c>
      <c r="D31" s="107" t="s">
        <v>28</v>
      </c>
      <c r="E31" s="107">
        <f>C31</f>
        <v>60681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60681</v>
      </c>
      <c r="D48" s="110"/>
      <c r="E48" s="109">
        <f>C48</f>
        <v>60681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60681</v>
      </c>
      <c r="D49" s="107"/>
      <c r="E49" s="109">
        <f>C49</f>
        <v>60681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56</v>
      </c>
      <c r="D54" s="108"/>
      <c r="E54" s="108">
        <f t="shared" si="0"/>
        <v>56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56</v>
      </c>
      <c r="D58" s="52"/>
      <c r="E58" s="108">
        <f t="shared" si="0"/>
        <v>56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60625</v>
      </c>
      <c r="D77" s="71"/>
      <c r="E77" s="65">
        <f t="shared" si="1"/>
        <v>60625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60625</v>
      </c>
      <c r="D80" s="52"/>
      <c r="E80" s="65">
        <f t="shared" si="1"/>
        <v>60625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1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3731925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175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120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3731925</v>
      </c>
      <c r="D30" s="112"/>
      <c r="E30" s="107">
        <f>C30</f>
        <v>3731925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3731925</v>
      </c>
      <c r="D31" s="107" t="s">
        <v>28</v>
      </c>
      <c r="E31" s="107">
        <f>C31</f>
        <v>3731925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3731925</v>
      </c>
      <c r="D48" s="110"/>
      <c r="E48" s="109">
        <f>C48</f>
        <v>3731925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3731925</v>
      </c>
      <c r="D49" s="107"/>
      <c r="E49" s="109">
        <f>C49</f>
        <v>3731925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7464</v>
      </c>
      <c r="D54" s="108"/>
      <c r="E54" s="108">
        <f t="shared" si="0"/>
        <v>7464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7464</v>
      </c>
      <c r="D58" s="52"/>
      <c r="E58" s="108">
        <f t="shared" si="0"/>
        <v>7464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3724461</v>
      </c>
      <c r="D77" s="71"/>
      <c r="E77" s="65">
        <f t="shared" si="1"/>
        <v>3724461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3724461</v>
      </c>
      <c r="D80" s="52"/>
      <c r="E80" s="65">
        <f t="shared" si="1"/>
        <v>3724461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"/>
  <dimension ref="A1:BN126"/>
  <sheetViews>
    <sheetView zoomScaleSheetLayoutView="90" workbookViewId="0" topLeftCell="A7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1668747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173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119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1668747</v>
      </c>
      <c r="D30" s="112"/>
      <c r="E30" s="107">
        <f>C30</f>
        <v>1668747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1668747</v>
      </c>
      <c r="D31" s="107" t="s">
        <v>28</v>
      </c>
      <c r="E31" s="107">
        <f>C31</f>
        <v>1668747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1668747</v>
      </c>
      <c r="D48" s="110"/>
      <c r="E48" s="109">
        <f>C48</f>
        <v>1668747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1668747</v>
      </c>
      <c r="D49" s="107"/>
      <c r="E49" s="109">
        <f>C49</f>
        <v>1668747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480</v>
      </c>
      <c r="D54" s="108"/>
      <c r="E54" s="108">
        <f t="shared" si="0"/>
        <v>480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480</v>
      </c>
      <c r="D58" s="52"/>
      <c r="E58" s="108">
        <f t="shared" si="0"/>
        <v>480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1668267</v>
      </c>
      <c r="D77" s="71"/>
      <c r="E77" s="65">
        <f t="shared" si="1"/>
        <v>1668267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1668267</v>
      </c>
      <c r="D80" s="52"/>
      <c r="E80" s="65">
        <f t="shared" si="1"/>
        <v>1668267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9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13137588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171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118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13137588</v>
      </c>
      <c r="D30" s="112"/>
      <c r="E30" s="107">
        <f>C30</f>
        <v>13137588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13137588</v>
      </c>
      <c r="D31" s="107" t="s">
        <v>28</v>
      </c>
      <c r="E31" s="107">
        <f>C31</f>
        <v>13137588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13137588</v>
      </c>
      <c r="D48" s="110"/>
      <c r="E48" s="109">
        <f>C48</f>
        <v>13137588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13137588</v>
      </c>
      <c r="D49" s="107"/>
      <c r="E49" s="109">
        <f>C49</f>
        <v>13137588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394</v>
      </c>
      <c r="D54" s="108"/>
      <c r="E54" s="108">
        <f t="shared" si="0"/>
        <v>394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394</v>
      </c>
      <c r="D58" s="52"/>
      <c r="E58" s="108">
        <f t="shared" si="0"/>
        <v>394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13137194</v>
      </c>
      <c r="D77" s="71"/>
      <c r="E77" s="65">
        <f t="shared" si="1"/>
        <v>13137194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13137194</v>
      </c>
      <c r="D80" s="52"/>
      <c r="E80" s="65">
        <f t="shared" si="1"/>
        <v>13137194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8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5.25390625" style="18" customWidth="1"/>
    <col min="5" max="5" width="12.37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 t="s">
        <v>170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172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117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5916466</v>
      </c>
      <c r="D30" s="112"/>
      <c r="E30" s="107">
        <f>C30</f>
        <v>5916466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5916466</v>
      </c>
      <c r="D31" s="107" t="s">
        <v>28</v>
      </c>
      <c r="E31" s="107">
        <f>C31</f>
        <v>5916466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5916466</v>
      </c>
      <c r="D48" s="110"/>
      <c r="E48" s="109">
        <f>C48</f>
        <v>5916466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5916466</v>
      </c>
      <c r="D49" s="107"/>
      <c r="E49" s="109">
        <f>C49</f>
        <v>5916466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288</v>
      </c>
      <c r="D54" s="108"/>
      <c r="E54" s="108">
        <f t="shared" si="0"/>
        <v>288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288</v>
      </c>
      <c r="D58" s="52"/>
      <c r="E58" s="108">
        <f t="shared" si="0"/>
        <v>288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5916178</v>
      </c>
      <c r="D77" s="71"/>
      <c r="E77" s="65">
        <f t="shared" si="1"/>
        <v>5916178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5916178</v>
      </c>
      <c r="D80" s="52"/>
      <c r="E80" s="65">
        <f t="shared" si="1"/>
        <v>5916178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7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5.25390625" style="18" customWidth="1"/>
    <col min="5" max="5" width="12.37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364090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169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116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364090</v>
      </c>
      <c r="D30" s="112"/>
      <c r="E30" s="107">
        <f>C30</f>
        <v>364090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364090</v>
      </c>
      <c r="D31" s="107" t="s">
        <v>28</v>
      </c>
      <c r="E31" s="107">
        <f>C31</f>
        <v>364090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364090</v>
      </c>
      <c r="D48" s="110"/>
      <c r="E48" s="109">
        <f>C48</f>
        <v>364090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364090</v>
      </c>
      <c r="D49" s="107"/>
      <c r="E49" s="109">
        <f>C49</f>
        <v>364090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228</v>
      </c>
      <c r="D54" s="108"/>
      <c r="E54" s="108">
        <f t="shared" si="0"/>
        <v>228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228</v>
      </c>
      <c r="D58" s="52"/>
      <c r="E58" s="108">
        <f t="shared" si="0"/>
        <v>228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363862</v>
      </c>
      <c r="D77" s="71"/>
      <c r="E77" s="65">
        <f t="shared" si="1"/>
        <v>363862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363862</v>
      </c>
      <c r="D80" s="52"/>
      <c r="E80" s="65">
        <f t="shared" si="1"/>
        <v>363862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6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5.25390625" style="18" customWidth="1"/>
    <col min="5" max="5" width="12.37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3822947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168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124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3822947</v>
      </c>
      <c r="D30" s="112"/>
      <c r="E30" s="107">
        <f>C30</f>
        <v>3822947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3822947</v>
      </c>
      <c r="D31" s="107" t="s">
        <v>28</v>
      </c>
      <c r="E31" s="107">
        <f>C31</f>
        <v>3822947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3822947</v>
      </c>
      <c r="D48" s="110"/>
      <c r="E48" s="109">
        <f>C48</f>
        <v>3822947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3822947</v>
      </c>
      <c r="D49" s="107"/>
      <c r="E49" s="109">
        <f>C49</f>
        <v>3822947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80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15292</v>
      </c>
      <c r="D54" s="108"/>
      <c r="E54" s="108">
        <f t="shared" si="0"/>
        <v>15292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15292</v>
      </c>
      <c r="D58" s="52"/>
      <c r="E58" s="108">
        <f t="shared" si="0"/>
        <v>15292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 t="shared" si="0"/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 t="shared" si="0"/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t="shared" si="0"/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0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0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0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3807655</v>
      </c>
      <c r="D77" s="71"/>
      <c r="E77" s="65">
        <f t="shared" si="0"/>
        <v>3807655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0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0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3807655</v>
      </c>
      <c r="D80" s="52"/>
      <c r="E80" s="65">
        <f t="shared" si="0"/>
        <v>3807655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1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1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1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1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1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1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1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1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1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1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1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1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1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1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1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1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1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1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1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1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1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1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1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1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1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4"/>
  <dimension ref="A1:BN122"/>
  <sheetViews>
    <sheetView view="pageBreakPreview" zoomScale="90" zoomScaleSheetLayoutView="90" workbookViewId="0" topLeftCell="A1">
      <selection activeCell="C30" sqref="C30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5.25390625" style="18" customWidth="1"/>
    <col min="5" max="5" width="12.37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30"/>
      <c r="D3" s="31" t="s">
        <v>13</v>
      </c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5">
      <c r="A4" s="22"/>
      <c r="B4" s="27" t="s">
        <v>14</v>
      </c>
      <c r="C4" s="6"/>
      <c r="D4" s="33">
        <v>51835</v>
      </c>
      <c r="E4" s="6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25.5" customHeight="1">
      <c r="A5" s="106"/>
      <c r="B5" s="139" t="s">
        <v>126</v>
      </c>
      <c r="C5" s="139"/>
      <c r="D5" s="139"/>
      <c r="E5" s="139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2.75" customHeight="1">
      <c r="A6" s="23" t="s">
        <v>9</v>
      </c>
      <c r="B6" s="3"/>
      <c r="C6" s="3" t="s">
        <v>15</v>
      </c>
      <c r="D6" s="3"/>
      <c r="E6" s="3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14.25" customHeight="1">
      <c r="A7" s="24"/>
      <c r="B7" s="145" t="s">
        <v>127</v>
      </c>
      <c r="C7" s="145"/>
      <c r="D7" s="145"/>
      <c r="E7" s="145"/>
      <c r="F7" s="20"/>
      <c r="G7" s="20"/>
      <c r="H7" s="20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5"/>
      <c r="B8" s="34" t="s">
        <v>16</v>
      </c>
      <c r="C8" s="34"/>
      <c r="D8" s="34"/>
      <c r="E8" s="20"/>
      <c r="F8" s="20"/>
      <c r="G8" s="20"/>
      <c r="H8" s="2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6.5" customHeight="1">
      <c r="A9" s="24"/>
      <c r="B9" s="35" t="s">
        <v>79</v>
      </c>
      <c r="C9" s="4"/>
      <c r="D9" s="103" t="s">
        <v>128</v>
      </c>
      <c r="E9" s="20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37.5" customHeight="1">
      <c r="A10" s="148" t="s">
        <v>129</v>
      </c>
      <c r="B10" s="148"/>
      <c r="C10" s="148"/>
      <c r="D10" s="148"/>
      <c r="E10" s="148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5" ht="9.75" customHeight="1">
      <c r="A11" s="28"/>
      <c r="B11" s="7"/>
      <c r="C11" s="7"/>
      <c r="D11" s="10"/>
      <c r="E11" s="10"/>
    </row>
    <row r="12" spans="1:66" s="16" customFormat="1" ht="19.5" customHeight="1" hidden="1">
      <c r="A12" s="9" t="s">
        <v>2</v>
      </c>
      <c r="B12" s="9" t="s">
        <v>2</v>
      </c>
      <c r="C12" s="9" t="s">
        <v>2</v>
      </c>
      <c r="D12" s="36"/>
      <c r="E12" s="36"/>
      <c r="F12" s="17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16" customFormat="1" ht="12.75" customHeight="1" hidden="1">
      <c r="A13" s="9" t="s">
        <v>17</v>
      </c>
      <c r="B13" s="9" t="s">
        <v>17</v>
      </c>
      <c r="C13" s="9" t="s">
        <v>17</v>
      </c>
      <c r="D13" s="9"/>
      <c r="E13" s="9"/>
      <c r="F13" s="17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s="16" customFormat="1" ht="12.75" customHeight="1">
      <c r="A14" s="143"/>
      <c r="B14" s="143"/>
      <c r="C14" s="143"/>
      <c r="D14" s="9"/>
      <c r="E14" s="9"/>
      <c r="F14" s="17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6" s="16" customFormat="1" ht="18" customHeight="1">
      <c r="A15" s="142" t="s">
        <v>18</v>
      </c>
      <c r="B15" s="142"/>
      <c r="C15" s="142"/>
      <c r="D15" s="142"/>
      <c r="E15" s="142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2.75" customHeight="1">
      <c r="A16" s="37" t="s">
        <v>3</v>
      </c>
      <c r="B16" s="37"/>
      <c r="C16" s="37"/>
      <c r="D16" s="37"/>
      <c r="E16" s="37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1.25" customHeight="1">
      <c r="A17" s="15" t="s">
        <v>19</v>
      </c>
      <c r="B17" s="15"/>
      <c r="C17" s="15"/>
      <c r="D17" s="15"/>
      <c r="E17" s="38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2.75" customHeight="1">
      <c r="A18" s="7" t="s">
        <v>4</v>
      </c>
      <c r="B18" s="7"/>
      <c r="C18" s="7"/>
      <c r="D18" s="7"/>
      <c r="E18" s="7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8" t="s">
        <v>89</v>
      </c>
      <c r="B19" s="8"/>
      <c r="C19" s="146" t="s">
        <v>111</v>
      </c>
      <c r="D19" s="146"/>
      <c r="E19" s="8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1" customFormat="1" ht="32.25" customHeight="1">
      <c r="A20" s="39" t="s">
        <v>82</v>
      </c>
      <c r="B20" s="39"/>
      <c r="C20" s="147" t="s">
        <v>112</v>
      </c>
      <c r="D20" s="147"/>
      <c r="E20" s="147"/>
      <c r="F20" s="14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14.25" customHeight="1">
      <c r="A21" s="39" t="s">
        <v>83</v>
      </c>
      <c r="C21" s="144"/>
      <c r="D21" s="144"/>
      <c r="E21" s="144"/>
      <c r="F21" s="14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29.25" customHeight="1">
      <c r="A22" s="39" t="s">
        <v>84</v>
      </c>
      <c r="C22" s="144" t="s">
        <v>122</v>
      </c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5" ht="5.25" customHeight="1">
      <c r="A23" s="12"/>
      <c r="B23" s="42"/>
      <c r="C23" s="42"/>
      <c r="D23" s="42"/>
      <c r="E23" s="12"/>
    </row>
    <row r="24" spans="1:5" ht="12.75" customHeight="1">
      <c r="A24" s="12"/>
      <c r="B24" s="42"/>
      <c r="C24" s="42"/>
      <c r="D24" s="42"/>
      <c r="E24" s="12" t="s">
        <v>20</v>
      </c>
    </row>
    <row r="25" spans="1:66" s="19" customFormat="1" ht="12.75" customHeight="1">
      <c r="A25" s="43" t="s">
        <v>21</v>
      </c>
      <c r="B25" s="43" t="s">
        <v>22</v>
      </c>
      <c r="C25" s="43" t="s">
        <v>23</v>
      </c>
      <c r="D25" s="44"/>
      <c r="E25" s="140" t="s">
        <v>24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s="19" customFormat="1" ht="33" customHeight="1">
      <c r="A26" s="46"/>
      <c r="B26" s="46"/>
      <c r="C26" s="45" t="s">
        <v>25</v>
      </c>
      <c r="D26" s="47" t="s">
        <v>26</v>
      </c>
      <c r="E26" s="141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48" customFormat="1" ht="15" customHeight="1">
      <c r="A27" s="48">
        <v>1</v>
      </c>
      <c r="B27" s="48">
        <v>2</v>
      </c>
      <c r="C27" s="48">
        <v>3</v>
      </c>
      <c r="D27" s="48">
        <v>4</v>
      </c>
      <c r="E27" s="49">
        <v>5</v>
      </c>
      <c r="F27" s="5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54" customFormat="1" ht="15" hidden="1">
      <c r="A28" s="13" t="s">
        <v>27</v>
      </c>
      <c r="B28" s="51" t="s">
        <v>28</v>
      </c>
      <c r="C28" s="52" t="s">
        <v>28</v>
      </c>
      <c r="D28" s="53" t="s">
        <v>28</v>
      </c>
      <c r="E28" s="52" t="s">
        <v>28</v>
      </c>
      <c r="F28" s="17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16" customFormat="1" ht="15">
      <c r="A29" s="55" t="s">
        <v>80</v>
      </c>
      <c r="B29" s="56" t="s">
        <v>28</v>
      </c>
      <c r="C29" s="111">
        <f>C30</f>
        <v>51935</v>
      </c>
      <c r="D29" s="112"/>
      <c r="E29" s="107">
        <f>C29</f>
        <v>51935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 customHeight="1">
      <c r="A30" s="13" t="s">
        <v>29</v>
      </c>
      <c r="B30" s="51" t="s">
        <v>28</v>
      </c>
      <c r="C30" s="107">
        <f>C39</f>
        <v>51935</v>
      </c>
      <c r="D30" s="107" t="s">
        <v>28</v>
      </c>
      <c r="E30" s="107">
        <f>C30</f>
        <v>51935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>
      <c r="A31" s="13" t="s">
        <v>30</v>
      </c>
      <c r="B31" s="51" t="s">
        <v>28</v>
      </c>
      <c r="C31" s="52">
        <v>0</v>
      </c>
      <c r="D31" s="54"/>
      <c r="E31" s="52"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30">
      <c r="A32" s="13" t="s">
        <v>94</v>
      </c>
      <c r="B32" s="51">
        <v>250100</v>
      </c>
      <c r="C32" s="51" t="s">
        <v>28</v>
      </c>
      <c r="D32" s="54"/>
      <c r="E32" s="51" t="s">
        <v>28</v>
      </c>
      <c r="F32" s="17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58" t="s">
        <v>93</v>
      </c>
      <c r="B33" s="51">
        <v>250200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15">
      <c r="A34" s="58" t="s">
        <v>92</v>
      </c>
      <c r="B34" s="51"/>
      <c r="C34" s="51" t="s">
        <v>28</v>
      </c>
      <c r="D34" s="54"/>
      <c r="E34" s="51" t="s">
        <v>28</v>
      </c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15">
      <c r="A35" s="58" t="s">
        <v>91</v>
      </c>
      <c r="B35" s="51"/>
      <c r="C35" s="51"/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30">
      <c r="A36" s="58" t="s">
        <v>95</v>
      </c>
      <c r="B36" s="51"/>
      <c r="C36" s="51"/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45">
      <c r="A37" s="58" t="s">
        <v>96</v>
      </c>
      <c r="B37" s="51"/>
      <c r="C37" s="51"/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.75">
      <c r="A38" s="59" t="s">
        <v>31</v>
      </c>
      <c r="B38" s="51" t="s">
        <v>28</v>
      </c>
      <c r="C38" s="109">
        <f>C39+0</f>
        <v>51935</v>
      </c>
      <c r="D38" s="110"/>
      <c r="E38" s="109">
        <f>E39+0</f>
        <v>51935</v>
      </c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59" t="s">
        <v>32</v>
      </c>
      <c r="B39" s="60">
        <v>1000</v>
      </c>
      <c r="C39" s="107">
        <f>C41+C43+C44+C54+C55+C56+C63+C66+C67+C68+C69+C75+C76+C89+C90+C91+C97</f>
        <v>51935</v>
      </c>
      <c r="D39" s="107"/>
      <c r="E39" s="107">
        <f>E41+E43+E44+E54+E55+E56+E63+E66+E67+E68+E69+E75+E76+E89+E90+E91+E97</f>
        <v>51935</v>
      </c>
      <c r="F39" s="17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</row>
    <row r="40" spans="1:66" s="64" customFormat="1" ht="15">
      <c r="A40" s="58" t="s">
        <v>33</v>
      </c>
      <c r="B40" s="61">
        <v>1110</v>
      </c>
      <c r="C40" s="62"/>
      <c r="D40" s="62"/>
      <c r="E40" s="62"/>
      <c r="F40" s="63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67" customFormat="1" ht="15">
      <c r="A41" s="13" t="s">
        <v>34</v>
      </c>
      <c r="B41" s="51">
        <v>1111</v>
      </c>
      <c r="C41" s="65">
        <v>0</v>
      </c>
      <c r="D41" s="65"/>
      <c r="E41" s="65">
        <f>C41+D41</f>
        <v>0</v>
      </c>
      <c r="F41" s="6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15">
      <c r="A42" s="13" t="s">
        <v>35</v>
      </c>
      <c r="B42" s="51">
        <v>1112</v>
      </c>
      <c r="C42" s="52"/>
      <c r="D42" s="52"/>
      <c r="E42" s="52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 t="s">
        <v>5</v>
      </c>
      <c r="B43" s="61">
        <v>1120</v>
      </c>
      <c r="C43" s="57">
        <v>0</v>
      </c>
      <c r="D43" s="57"/>
      <c r="E43" s="65">
        <f aca="true" t="shared" si="0" ref="E43:E74">C43+D43</f>
        <v>0</v>
      </c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67" customFormat="1" ht="30">
      <c r="A44" s="58" t="s">
        <v>36</v>
      </c>
      <c r="B44" s="61">
        <v>1130</v>
      </c>
      <c r="C44" s="108">
        <f>C45+C46+C47+C48+C49+C50+C51+C52+C53</f>
        <v>10</v>
      </c>
      <c r="D44" s="108"/>
      <c r="E44" s="108">
        <f t="shared" si="0"/>
        <v>10</v>
      </c>
      <c r="F44" s="6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15">
      <c r="A45" s="13" t="s">
        <v>37</v>
      </c>
      <c r="B45" s="51">
        <v>1131</v>
      </c>
      <c r="C45" s="57">
        <v>0</v>
      </c>
      <c r="D45" s="52"/>
      <c r="E45" s="65">
        <f t="shared" si="0"/>
        <v>0</v>
      </c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15">
      <c r="A46" s="13" t="s">
        <v>38</v>
      </c>
      <c r="B46" s="51">
        <v>1132</v>
      </c>
      <c r="C46" s="57">
        <v>0</v>
      </c>
      <c r="D46" s="52"/>
      <c r="E46" s="65">
        <f t="shared" si="0"/>
        <v>0</v>
      </c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64" customFormat="1" ht="15">
      <c r="A47" s="13" t="s">
        <v>39</v>
      </c>
      <c r="B47" s="51">
        <v>1133</v>
      </c>
      <c r="C47" s="57">
        <v>0</v>
      </c>
      <c r="D47" s="62"/>
      <c r="E47" s="65">
        <f t="shared" si="0"/>
        <v>0</v>
      </c>
      <c r="F47" s="63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">
      <c r="A48" s="13" t="s">
        <v>81</v>
      </c>
      <c r="B48" s="51">
        <v>1134</v>
      </c>
      <c r="C48" s="107">
        <v>10</v>
      </c>
      <c r="D48" s="52"/>
      <c r="E48" s="108">
        <f t="shared" si="0"/>
        <v>10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29.25" customHeight="1">
      <c r="A49" s="13" t="s">
        <v>8</v>
      </c>
      <c r="B49" s="51">
        <v>1135</v>
      </c>
      <c r="C49" s="57">
        <v>0</v>
      </c>
      <c r="D49" s="52"/>
      <c r="E49" s="65">
        <f t="shared" si="0"/>
        <v>0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16" customFormat="1" ht="15" hidden="1">
      <c r="A50" s="13" t="s">
        <v>40</v>
      </c>
      <c r="B50" s="51"/>
      <c r="C50" s="52">
        <v>0</v>
      </c>
      <c r="D50" s="52"/>
      <c r="E50" s="65">
        <f t="shared" si="0"/>
        <v>0</v>
      </c>
      <c r="F50" s="17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16" customFormat="1" ht="30" hidden="1">
      <c r="A51" s="13" t="s">
        <v>41</v>
      </c>
      <c r="B51" s="51"/>
      <c r="C51" s="52">
        <v>0</v>
      </c>
      <c r="D51" s="52"/>
      <c r="E51" s="65">
        <f t="shared" si="0"/>
        <v>0</v>
      </c>
      <c r="F51" s="17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 customHeight="1" hidden="1">
      <c r="A52" s="13" t="s">
        <v>42</v>
      </c>
      <c r="B52" s="51"/>
      <c r="C52" s="52">
        <v>0</v>
      </c>
      <c r="D52" s="52"/>
      <c r="E52" s="65">
        <f t="shared" si="0"/>
        <v>0</v>
      </c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 hidden="1">
      <c r="A53" s="13" t="s">
        <v>43</v>
      </c>
      <c r="B53" s="51"/>
      <c r="C53" s="52">
        <v>0</v>
      </c>
      <c r="D53" s="52"/>
      <c r="E53" s="65">
        <f t="shared" si="0"/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16" customFormat="1" ht="15">
      <c r="A54" s="58" t="s">
        <v>10</v>
      </c>
      <c r="B54" s="61">
        <v>1140</v>
      </c>
      <c r="C54" s="57">
        <v>0</v>
      </c>
      <c r="D54" s="57"/>
      <c r="E54" s="65">
        <f t="shared" si="0"/>
        <v>0</v>
      </c>
      <c r="F54" s="17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30.75" customHeight="1">
      <c r="A55" s="68" t="s">
        <v>44</v>
      </c>
      <c r="B55" s="61">
        <v>1150</v>
      </c>
      <c r="C55" s="52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58" t="s">
        <v>6</v>
      </c>
      <c r="B56" s="61">
        <v>1160</v>
      </c>
      <c r="C56" s="57">
        <f>C61+C59+C58+C57</f>
        <v>0</v>
      </c>
      <c r="D56" s="57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.75">
      <c r="A57" s="69" t="s">
        <v>45</v>
      </c>
      <c r="B57" s="51">
        <v>1161</v>
      </c>
      <c r="C57" s="62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64" customFormat="1" ht="15">
      <c r="A58" s="13" t="s">
        <v>46</v>
      </c>
      <c r="B58" s="51">
        <v>1162</v>
      </c>
      <c r="C58" s="62">
        <v>0</v>
      </c>
      <c r="D58" s="62"/>
      <c r="E58" s="65">
        <f t="shared" si="0"/>
        <v>0</v>
      </c>
      <c r="F58" s="63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64" customFormat="1" ht="15">
      <c r="A59" s="13" t="s">
        <v>47</v>
      </c>
      <c r="B59" s="51">
        <v>1163</v>
      </c>
      <c r="C59" s="62">
        <v>0</v>
      </c>
      <c r="D59" s="62"/>
      <c r="E59" s="65">
        <f t="shared" si="0"/>
        <v>0</v>
      </c>
      <c r="F59" s="63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>
      <c r="A60" s="13" t="s">
        <v>48</v>
      </c>
      <c r="B60" s="51">
        <v>1164</v>
      </c>
      <c r="C60" s="52">
        <v>0</v>
      </c>
      <c r="D60" s="52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13" t="s">
        <v>49</v>
      </c>
      <c r="B61" s="51">
        <v>1165</v>
      </c>
      <c r="C61" s="52">
        <v>0</v>
      </c>
      <c r="D61" s="52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16" customFormat="1" ht="15">
      <c r="A62" s="13" t="s">
        <v>50</v>
      </c>
      <c r="B62" s="51">
        <v>1166</v>
      </c>
      <c r="C62" s="52">
        <v>0</v>
      </c>
      <c r="D62" s="52"/>
      <c r="E62" s="65">
        <f t="shared" si="0"/>
        <v>0</v>
      </c>
      <c r="F62" s="17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16" customFormat="1" ht="15">
      <c r="A63" s="58" t="s">
        <v>51</v>
      </c>
      <c r="B63" s="61">
        <v>1170</v>
      </c>
      <c r="C63" s="52">
        <v>0</v>
      </c>
      <c r="D63" s="52"/>
      <c r="E63" s="65">
        <f t="shared" si="0"/>
        <v>0</v>
      </c>
      <c r="F63" s="17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16" customFormat="1" ht="30">
      <c r="A64" s="58" t="s">
        <v>52</v>
      </c>
      <c r="B64" s="61">
        <v>1171</v>
      </c>
      <c r="C64" s="52">
        <v>0</v>
      </c>
      <c r="D64" s="52"/>
      <c r="E64" s="65">
        <f t="shared" si="0"/>
        <v>0</v>
      </c>
      <c r="F64" s="17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30">
      <c r="A65" s="58" t="s">
        <v>53</v>
      </c>
      <c r="B65" s="61">
        <v>1172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5">
      <c r="A66" s="70" t="s">
        <v>54</v>
      </c>
      <c r="B66" s="60">
        <v>1200</v>
      </c>
      <c r="C66" s="57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64" customFormat="1" ht="15">
      <c r="A67" s="70" t="s">
        <v>55</v>
      </c>
      <c r="B67" s="60">
        <v>1300</v>
      </c>
      <c r="C67" s="57">
        <f>C73</f>
        <v>51925</v>
      </c>
      <c r="D67" s="71"/>
      <c r="E67" s="65">
        <f t="shared" si="0"/>
        <v>51925</v>
      </c>
      <c r="F67" s="63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67" customFormat="1" ht="30">
      <c r="A68" s="58" t="s">
        <v>56</v>
      </c>
      <c r="B68" s="61">
        <v>1310</v>
      </c>
      <c r="C68" s="65">
        <v>0</v>
      </c>
      <c r="D68" s="65"/>
      <c r="E68" s="65">
        <f t="shared" si="0"/>
        <v>0</v>
      </c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67" customFormat="1" ht="31.5">
      <c r="A69" s="72" t="s">
        <v>57</v>
      </c>
      <c r="B69" s="61">
        <v>1320</v>
      </c>
      <c r="C69" s="65">
        <v>0</v>
      </c>
      <c r="D69" s="65"/>
      <c r="E69" s="65">
        <f t="shared" si="0"/>
        <v>0</v>
      </c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64" customFormat="1" ht="15.75">
      <c r="A70" s="72" t="s">
        <v>7</v>
      </c>
      <c r="B70" s="61">
        <v>1340</v>
      </c>
      <c r="C70" s="57">
        <f>C73</f>
        <v>51925</v>
      </c>
      <c r="D70" s="71"/>
      <c r="E70" s="65">
        <f t="shared" si="0"/>
        <v>51925</v>
      </c>
      <c r="F70" s="63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64" customFormat="1" ht="15" customHeight="1">
      <c r="A71" s="13" t="s">
        <v>58</v>
      </c>
      <c r="B71" s="51">
        <v>1341</v>
      </c>
      <c r="C71" s="57">
        <v>0</v>
      </c>
      <c r="D71" s="71"/>
      <c r="E71" s="65">
        <f t="shared" si="0"/>
        <v>0</v>
      </c>
      <c r="F71" s="63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64" customFormat="1" ht="15">
      <c r="A72" s="13" t="s">
        <v>59</v>
      </c>
      <c r="B72" s="51">
        <v>1342</v>
      </c>
      <c r="C72" s="57">
        <v>0</v>
      </c>
      <c r="D72" s="71"/>
      <c r="E72" s="65">
        <f t="shared" si="0"/>
        <v>0</v>
      </c>
      <c r="F72" s="63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16" customFormat="1" ht="15">
      <c r="A73" s="13" t="s">
        <v>60</v>
      </c>
      <c r="B73" s="51">
        <v>1343</v>
      </c>
      <c r="C73" s="57">
        <v>51925</v>
      </c>
      <c r="D73" s="52"/>
      <c r="E73" s="65">
        <f t="shared" si="0"/>
        <v>51925</v>
      </c>
      <c r="F73" s="17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16" customFormat="1" ht="15">
      <c r="A74" s="58" t="s">
        <v>61</v>
      </c>
      <c r="B74" s="61">
        <v>1350</v>
      </c>
      <c r="C74" s="52">
        <v>0</v>
      </c>
      <c r="D74" s="52"/>
      <c r="E74" s="65">
        <f t="shared" si="0"/>
        <v>0</v>
      </c>
      <c r="F74" s="17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16" customFormat="1" ht="15" customHeight="1">
      <c r="A75" s="59" t="s">
        <v>62</v>
      </c>
      <c r="B75" s="60">
        <v>2000</v>
      </c>
      <c r="C75" s="52">
        <v>0</v>
      </c>
      <c r="D75" s="52"/>
      <c r="E75" s="65">
        <f aca="true" t="shared" si="1" ref="E75:E102">C75+D75</f>
        <v>0</v>
      </c>
      <c r="F75" s="17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16" customFormat="1" ht="15">
      <c r="A76" s="70" t="s">
        <v>63</v>
      </c>
      <c r="B76" s="60">
        <v>2100</v>
      </c>
      <c r="C76" s="52">
        <v>0</v>
      </c>
      <c r="D76" s="52"/>
      <c r="E76" s="65">
        <f t="shared" si="1"/>
        <v>0</v>
      </c>
      <c r="F76" s="17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6.5" customHeight="1">
      <c r="A77" s="73" t="s">
        <v>64</v>
      </c>
      <c r="B77" s="61">
        <v>2110</v>
      </c>
      <c r="C77" s="62">
        <v>0</v>
      </c>
      <c r="D77" s="62"/>
      <c r="E77" s="65">
        <f t="shared" si="1"/>
        <v>0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7" customFormat="1" ht="15">
      <c r="A78" s="58" t="s">
        <v>65</v>
      </c>
      <c r="B78" s="61">
        <v>2120</v>
      </c>
      <c r="C78" s="65">
        <v>0</v>
      </c>
      <c r="D78" s="65"/>
      <c r="E78" s="65">
        <f t="shared" si="1"/>
        <v>0</v>
      </c>
      <c r="F78" s="66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77" customFormat="1" ht="15">
      <c r="A79" s="74" t="s">
        <v>66</v>
      </c>
      <c r="B79" s="51">
        <v>2121</v>
      </c>
      <c r="C79" s="75">
        <v>0</v>
      </c>
      <c r="D79" s="75"/>
      <c r="E79" s="65">
        <f t="shared" si="1"/>
        <v>0</v>
      </c>
      <c r="F79" s="76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64" customFormat="1" ht="15.75" customHeight="1">
      <c r="A80" s="78" t="s">
        <v>67</v>
      </c>
      <c r="B80" s="51">
        <v>2122</v>
      </c>
      <c r="C80" s="62">
        <v>0</v>
      </c>
      <c r="D80" s="62"/>
      <c r="E80" s="65">
        <f t="shared" si="1"/>
        <v>0</v>
      </c>
      <c r="F80" s="63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.75">
      <c r="A81" s="69" t="s">
        <v>68</v>
      </c>
      <c r="B81" s="51">
        <v>2123</v>
      </c>
      <c r="C81" s="52">
        <v>0</v>
      </c>
      <c r="D81" s="52"/>
      <c r="E81" s="65">
        <f t="shared" si="1"/>
        <v>0</v>
      </c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>
      <c r="A82" s="58" t="s">
        <v>98</v>
      </c>
      <c r="B82" s="61">
        <v>2130</v>
      </c>
      <c r="C82" s="52">
        <v>0</v>
      </c>
      <c r="D82" s="52"/>
      <c r="E82" s="65">
        <f t="shared" si="1"/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64" customFormat="1" ht="15">
      <c r="A83" s="13" t="s">
        <v>97</v>
      </c>
      <c r="B83" s="51">
        <v>2131</v>
      </c>
      <c r="C83" s="62">
        <v>0</v>
      </c>
      <c r="D83" s="62"/>
      <c r="E83" s="65">
        <f t="shared" si="1"/>
        <v>0</v>
      </c>
      <c r="F83" s="63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16" customFormat="1" ht="15" customHeight="1">
      <c r="A84" s="79" t="s">
        <v>99</v>
      </c>
      <c r="B84" s="51">
        <v>2133</v>
      </c>
      <c r="C84" s="52">
        <v>0</v>
      </c>
      <c r="D84" s="52"/>
      <c r="E84" s="65">
        <f t="shared" si="1"/>
        <v>0</v>
      </c>
      <c r="F84" s="17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16" customFormat="1" ht="15">
      <c r="A85" s="79" t="s">
        <v>100</v>
      </c>
      <c r="B85" s="51">
        <v>2140</v>
      </c>
      <c r="C85" s="52">
        <v>0</v>
      </c>
      <c r="D85" s="52"/>
      <c r="E85" s="65">
        <f t="shared" si="1"/>
        <v>0</v>
      </c>
      <c r="F85" s="17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16" customFormat="1" ht="15">
      <c r="A86" s="13" t="s">
        <v>101</v>
      </c>
      <c r="B86" s="51">
        <v>2141</v>
      </c>
      <c r="C86" s="52">
        <v>0</v>
      </c>
      <c r="D86" s="52"/>
      <c r="E86" s="65">
        <f t="shared" si="1"/>
        <v>0</v>
      </c>
      <c r="F86" s="17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16" customFormat="1" ht="15">
      <c r="A87" s="13" t="s">
        <v>102</v>
      </c>
      <c r="B87" s="51">
        <v>2143</v>
      </c>
      <c r="C87" s="52">
        <v>0</v>
      </c>
      <c r="D87" s="52"/>
      <c r="E87" s="65">
        <f t="shared" si="1"/>
        <v>0</v>
      </c>
      <c r="F87" s="17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3" t="s">
        <v>103</v>
      </c>
      <c r="B88" s="51">
        <v>2144</v>
      </c>
      <c r="C88" s="52">
        <v>0</v>
      </c>
      <c r="D88" s="52"/>
      <c r="E88" s="65">
        <f t="shared" si="1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16" customFormat="1" ht="15">
      <c r="A89" s="70" t="s">
        <v>69</v>
      </c>
      <c r="B89" s="60">
        <v>2200</v>
      </c>
      <c r="C89" s="52">
        <v>0</v>
      </c>
      <c r="D89" s="52"/>
      <c r="E89" s="65">
        <f t="shared" si="1"/>
        <v>0</v>
      </c>
      <c r="F89" s="17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>
      <c r="A90" s="70" t="s">
        <v>70</v>
      </c>
      <c r="B90" s="60">
        <v>2300</v>
      </c>
      <c r="C90" s="52">
        <v>0</v>
      </c>
      <c r="D90" s="52"/>
      <c r="E90" s="65">
        <f t="shared" si="1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64" customFormat="1" ht="15">
      <c r="A91" s="70" t="s">
        <v>71</v>
      </c>
      <c r="B91" s="60">
        <v>2400</v>
      </c>
      <c r="C91" s="62">
        <v>0</v>
      </c>
      <c r="D91" s="62"/>
      <c r="E91" s="65">
        <f t="shared" si="1"/>
        <v>0</v>
      </c>
      <c r="F91" s="63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30">
      <c r="A92" s="13" t="s">
        <v>72</v>
      </c>
      <c r="B92" s="51">
        <v>2410</v>
      </c>
      <c r="C92" s="52">
        <v>0</v>
      </c>
      <c r="D92" s="52"/>
      <c r="E92" s="65">
        <f t="shared" si="1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 customHeight="1">
      <c r="A93" s="74" t="s">
        <v>73</v>
      </c>
      <c r="B93" s="51">
        <v>2420</v>
      </c>
      <c r="C93" s="52">
        <v>0</v>
      </c>
      <c r="D93" s="52"/>
      <c r="E93" s="65">
        <f t="shared" si="1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3" t="s">
        <v>74</v>
      </c>
      <c r="B94" s="51">
        <v>2430</v>
      </c>
      <c r="C94" s="52">
        <v>0</v>
      </c>
      <c r="D94" s="52"/>
      <c r="E94" s="65">
        <f t="shared" si="1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6.5" customHeight="1">
      <c r="A95" s="13" t="s">
        <v>75</v>
      </c>
      <c r="B95" s="51">
        <v>2440</v>
      </c>
      <c r="C95" s="52">
        <v>0</v>
      </c>
      <c r="D95" s="52"/>
      <c r="E95" s="65">
        <f t="shared" si="1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6.5" customHeight="1">
      <c r="A96" s="13" t="s">
        <v>109</v>
      </c>
      <c r="B96" s="51">
        <v>2450</v>
      </c>
      <c r="C96" s="52">
        <v>0</v>
      </c>
      <c r="D96" s="52"/>
      <c r="E96" s="65">
        <f t="shared" si="1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16" customFormat="1" ht="15">
      <c r="A97" s="59" t="s">
        <v>76</v>
      </c>
      <c r="B97" s="60">
        <v>3000</v>
      </c>
      <c r="C97" s="52">
        <v>0</v>
      </c>
      <c r="D97" s="52"/>
      <c r="E97" s="65">
        <f t="shared" si="1"/>
        <v>0</v>
      </c>
      <c r="F97" s="17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5.75" customHeight="1">
      <c r="A98" s="80" t="s">
        <v>104</v>
      </c>
      <c r="B98" s="81">
        <v>4110</v>
      </c>
      <c r="C98" s="52">
        <v>0</v>
      </c>
      <c r="D98" s="52"/>
      <c r="E98" s="65">
        <f t="shared" si="1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84" customFormat="1" ht="18" customHeight="1">
      <c r="A99" s="104" t="s">
        <v>105</v>
      </c>
      <c r="B99" s="51">
        <v>4111</v>
      </c>
      <c r="C99" s="52">
        <v>0</v>
      </c>
      <c r="D99" s="82"/>
      <c r="E99" s="65">
        <f t="shared" si="1"/>
        <v>0</v>
      </c>
      <c r="F99" s="83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64" customFormat="1" ht="15.75" customHeight="1">
      <c r="A100" s="13" t="s">
        <v>106</v>
      </c>
      <c r="B100" s="51">
        <v>4112</v>
      </c>
      <c r="C100" s="52">
        <v>0</v>
      </c>
      <c r="D100" s="85"/>
      <c r="E100" s="65">
        <f t="shared" si="1"/>
        <v>0</v>
      </c>
      <c r="F100" s="63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64" customFormat="1" ht="15.75" customHeight="1">
      <c r="A101" s="13" t="s">
        <v>107</v>
      </c>
      <c r="B101" s="51">
        <v>4113</v>
      </c>
      <c r="C101" s="52">
        <v>0</v>
      </c>
      <c r="D101" s="85"/>
      <c r="E101" s="65">
        <f t="shared" si="1"/>
        <v>0</v>
      </c>
      <c r="F101" s="63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7" customFormat="1" ht="15.75" customHeight="1">
      <c r="A102" s="105" t="s">
        <v>77</v>
      </c>
      <c r="B102" s="86">
        <v>4210</v>
      </c>
      <c r="C102" s="52">
        <v>0</v>
      </c>
      <c r="D102" s="13"/>
      <c r="E102" s="65">
        <f t="shared" si="1"/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77" customFormat="1" ht="15">
      <c r="A103" s="87"/>
      <c r="B103" s="88"/>
      <c r="C103" s="89"/>
      <c r="D103" s="76"/>
      <c r="E103" s="76"/>
      <c r="F103" s="76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5" ht="24.75" customHeight="1">
      <c r="A104" s="90" t="s">
        <v>108</v>
      </c>
      <c r="B104" s="19"/>
      <c r="C104" s="91"/>
      <c r="D104" s="92"/>
      <c r="E104" s="19"/>
    </row>
    <row r="105" spans="1:5" ht="24.75" customHeight="1">
      <c r="A105" s="90"/>
      <c r="B105" s="19"/>
      <c r="C105" s="91"/>
      <c r="D105" s="92"/>
      <c r="E105" s="19"/>
    </row>
    <row r="106" spans="1:5" ht="24.75" customHeight="1">
      <c r="A106" s="93" t="s">
        <v>114</v>
      </c>
      <c r="B106" s="94"/>
      <c r="C106" s="94"/>
      <c r="D106" s="95" t="s">
        <v>115</v>
      </c>
      <c r="E106" s="94"/>
    </row>
    <row r="107" spans="1:66" s="1" customFormat="1" ht="15">
      <c r="A107" s="96"/>
      <c r="B107" s="97" t="s">
        <v>0</v>
      </c>
      <c r="C107" s="97"/>
      <c r="D107" s="97" t="s">
        <v>1</v>
      </c>
      <c r="E107" s="97"/>
      <c r="F107" s="2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66" s="16" customFormat="1" ht="30">
      <c r="A108" s="98" t="s">
        <v>78</v>
      </c>
      <c r="B108" s="94"/>
      <c r="C108" s="94"/>
      <c r="D108" s="95" t="s">
        <v>86</v>
      </c>
      <c r="E108" s="94"/>
      <c r="F108" s="17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</row>
    <row r="109" spans="1:66" s="16" customFormat="1" ht="11.25" customHeight="1">
      <c r="A109" s="99"/>
      <c r="B109" s="97" t="s">
        <v>0</v>
      </c>
      <c r="C109" s="97"/>
      <c r="D109" s="97" t="s">
        <v>1</v>
      </c>
      <c r="E109" s="97"/>
      <c r="F109" s="17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</row>
    <row r="110" spans="1:66" s="16" customFormat="1" ht="26.25" customHeight="1">
      <c r="A110" s="8"/>
      <c r="F110" s="17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</row>
    <row r="111" spans="1:66" s="16" customFormat="1" ht="15">
      <c r="A111" s="96"/>
      <c r="F111" s="17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15">
      <c r="A112" s="96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5">
      <c r="A113" s="96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15">
      <c r="A114" s="96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.75">
      <c r="A115" s="100"/>
      <c r="E115" s="100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.75">
      <c r="A116" s="100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2:66" s="16" customFormat="1" ht="21.75" customHeight="1">
      <c r="B117" s="67"/>
      <c r="C117" s="17"/>
      <c r="D117" s="9"/>
      <c r="E117" s="9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101"/>
      <c r="C118" s="14"/>
      <c r="D118" s="14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">
      <c r="A119" s="18"/>
      <c r="B119" s="18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1" spans="6:66" s="100" customFormat="1" ht="15.75">
      <c r="F121" s="102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6:66" s="100" customFormat="1" ht="15.75">
      <c r="F122" s="102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</sheetData>
  <mergeCells count="10">
    <mergeCell ref="B5:E5"/>
    <mergeCell ref="A10:E10"/>
    <mergeCell ref="E25:E26"/>
    <mergeCell ref="A15:E15"/>
    <mergeCell ref="A14:C14"/>
    <mergeCell ref="B7:E7"/>
    <mergeCell ref="C19:D19"/>
    <mergeCell ref="C21:F21"/>
    <mergeCell ref="C20:F20"/>
    <mergeCell ref="C22:F22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8"/>
  <dimension ref="A1:BN125"/>
  <sheetViews>
    <sheetView view="pageBreakPreview" zoomScale="90" zoomScaleSheetLayoutView="90" workbookViewId="0" topLeftCell="A2">
      <selection activeCell="B10" sqref="B10:E12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5" ht="12.75">
      <c r="A4" s="19"/>
      <c r="D4" s="18" t="s">
        <v>11</v>
      </c>
      <c r="E4" s="21"/>
    </row>
    <row r="5" spans="1:5" ht="12.75">
      <c r="A5" s="19"/>
      <c r="C5" s="18" t="s">
        <v>12</v>
      </c>
      <c r="E5" s="21"/>
    </row>
    <row r="6" spans="1:66" s="5" customFormat="1" ht="12" customHeight="1">
      <c r="A6" s="22"/>
      <c r="B6" s="26"/>
      <c r="C6" s="30"/>
      <c r="D6" s="31" t="s">
        <v>13</v>
      </c>
      <c r="E6" s="30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15">
      <c r="A7" s="22"/>
      <c r="B7" s="27" t="s">
        <v>14</v>
      </c>
      <c r="C7" s="6"/>
      <c r="D7" s="33">
        <v>5902</v>
      </c>
      <c r="E7" s="6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5.75" customHeight="1">
      <c r="A8" s="149" t="s">
        <v>191</v>
      </c>
      <c r="B8" s="149"/>
      <c r="C8" s="149"/>
      <c r="D8" s="149"/>
      <c r="E8" s="14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2.75" customHeight="1">
      <c r="A9" s="23" t="s">
        <v>9</v>
      </c>
      <c r="B9" s="3"/>
      <c r="C9" s="3" t="s">
        <v>15</v>
      </c>
      <c r="D9" s="3"/>
      <c r="E9" s="3"/>
      <c r="F9" s="3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31.5" customHeight="1">
      <c r="A10" s="24"/>
      <c r="B10" s="150" t="s">
        <v>194</v>
      </c>
      <c r="C10" s="150"/>
      <c r="D10" s="150"/>
      <c r="E10" s="150"/>
      <c r="F10" s="135"/>
      <c r="G10" s="135"/>
      <c r="H10" s="135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2.75" customHeight="1">
      <c r="A11" s="25"/>
      <c r="B11" s="34" t="s">
        <v>16</v>
      </c>
      <c r="C11" s="34"/>
      <c r="D11" s="34"/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 t="s">
        <v>79</v>
      </c>
      <c r="C12" s="4"/>
      <c r="D12" s="103" t="s">
        <v>115</v>
      </c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37.5" customHeight="1">
      <c r="A13" s="148" t="s">
        <v>192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9.75" customHeight="1">
      <c r="A14" s="28"/>
      <c r="B14" s="7"/>
      <c r="C14" s="7"/>
      <c r="D14" s="10"/>
      <c r="E14" s="10"/>
    </row>
    <row r="15" spans="1:66" s="16" customFormat="1" ht="19.5" customHeight="1" hidden="1">
      <c r="A15" s="9" t="s">
        <v>2</v>
      </c>
      <c r="B15" s="9" t="s">
        <v>2</v>
      </c>
      <c r="C15" s="9" t="s">
        <v>2</v>
      </c>
      <c r="D15" s="36"/>
      <c r="E15" s="36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2.75" customHeight="1" hidden="1">
      <c r="A16" s="9" t="s">
        <v>17</v>
      </c>
      <c r="B16" s="9" t="s">
        <v>17</v>
      </c>
      <c r="C16" s="9" t="s">
        <v>17</v>
      </c>
      <c r="D16" s="9"/>
      <c r="E16" s="9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143"/>
      <c r="B17" s="143"/>
      <c r="C17" s="143"/>
      <c r="D17" s="9"/>
      <c r="E17" s="9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8" customHeight="1">
      <c r="A18" s="142" t="s">
        <v>18</v>
      </c>
      <c r="B18" s="142"/>
      <c r="C18" s="142"/>
      <c r="D18" s="142"/>
      <c r="E18" s="142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37" t="s">
        <v>3</v>
      </c>
      <c r="B19" s="37"/>
      <c r="C19" s="37"/>
      <c r="D19" s="37"/>
      <c r="E19" s="3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1.25" customHeight="1">
      <c r="A20" s="15" t="s">
        <v>19</v>
      </c>
      <c r="B20" s="15"/>
      <c r="C20" s="15"/>
      <c r="D20" s="15"/>
      <c r="E20" s="3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6" customFormat="1" ht="12.75" customHeight="1">
      <c r="A21" s="7" t="s">
        <v>4</v>
      </c>
      <c r="B21" s="7"/>
      <c r="C21" s="7"/>
      <c r="D21" s="7"/>
      <c r="E21" s="7"/>
      <c r="F21" s="1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6" customFormat="1" ht="12.75" customHeight="1">
      <c r="A22" s="8" t="s">
        <v>89</v>
      </c>
      <c r="B22" s="8"/>
      <c r="C22" s="146" t="s">
        <v>90</v>
      </c>
      <c r="D22" s="146"/>
      <c r="E22" s="8"/>
      <c r="F22" s="17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19.5" customHeight="1">
      <c r="A23" s="39" t="s">
        <v>82</v>
      </c>
      <c r="B23" s="39"/>
      <c r="C23" s="40" t="s">
        <v>87</v>
      </c>
      <c r="D23" s="39"/>
      <c r="E23" s="39"/>
      <c r="F23" s="3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66" s="11" customFormat="1" ht="58.5" customHeight="1">
      <c r="A24" s="39" t="s">
        <v>83</v>
      </c>
      <c r="C24" s="144" t="s">
        <v>193</v>
      </c>
      <c r="D24" s="144"/>
      <c r="E24" s="144"/>
      <c r="F24" s="14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66" s="11" customFormat="1" ht="19.5" customHeight="1">
      <c r="A25" s="39" t="s">
        <v>84</v>
      </c>
      <c r="C25" s="41"/>
      <c r="D25" s="41"/>
      <c r="E25" s="39"/>
      <c r="F25" s="3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5902</v>
      </c>
      <c r="D30" s="112"/>
      <c r="E30" s="107">
        <f>C30</f>
        <v>5902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f>C48</f>
        <v>5902</v>
      </c>
      <c r="D31" s="107" t="s">
        <v>28</v>
      </c>
      <c r="E31" s="107">
        <f>C31</f>
        <v>5902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5902</v>
      </c>
      <c r="D48" s="110"/>
      <c r="E48" s="109">
        <f>C48</f>
        <v>5902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5902</v>
      </c>
      <c r="D49" s="107"/>
      <c r="E49" s="109">
        <f>C49</f>
        <v>5902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91</v>
      </c>
      <c r="D54" s="108"/>
      <c r="E54" s="108">
        <f t="shared" si="0"/>
        <v>91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91</v>
      </c>
      <c r="D58" s="52"/>
      <c r="E58" s="108">
        <f t="shared" si="0"/>
        <v>91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5811</v>
      </c>
      <c r="D77" s="71"/>
      <c r="E77" s="65">
        <f t="shared" si="1"/>
        <v>5811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5811</v>
      </c>
      <c r="D80" s="52"/>
      <c r="E80" s="65">
        <f t="shared" si="1"/>
        <v>5811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3" t="s">
        <v>114</v>
      </c>
      <c r="B109" s="94"/>
      <c r="C109" s="94"/>
      <c r="D109" s="95" t="s">
        <v>115</v>
      </c>
      <c r="E109" s="94"/>
    </row>
    <row r="110" spans="1:66" s="1" customFormat="1" ht="15">
      <c r="A110" s="96"/>
      <c r="B110" s="97" t="s">
        <v>0</v>
      </c>
      <c r="C110" s="97"/>
      <c r="D110" s="97" t="s">
        <v>1</v>
      </c>
      <c r="E110" s="97"/>
      <c r="F110" s="2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</row>
    <row r="111" spans="1:66" s="16" customFormat="1" ht="30">
      <c r="A111" s="98" t="s">
        <v>78</v>
      </c>
      <c r="B111" s="94"/>
      <c r="C111" s="94"/>
      <c r="D111" s="95" t="s">
        <v>86</v>
      </c>
      <c r="E111" s="94"/>
      <c r="F111" s="17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11.25" customHeight="1">
      <c r="A112" s="99"/>
      <c r="B112" s="97" t="s">
        <v>0</v>
      </c>
      <c r="C112" s="97"/>
      <c r="D112" s="97" t="s">
        <v>1</v>
      </c>
      <c r="E112" s="97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26.25" customHeight="1">
      <c r="A113" s="8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15">
      <c r="A114" s="96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.75">
      <c r="A118" s="100"/>
      <c r="E118" s="100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2:66" s="16" customFormat="1" ht="21.75" customHeight="1">
      <c r="B120" s="67"/>
      <c r="C120" s="17"/>
      <c r="D120" s="9"/>
      <c r="E120" s="9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1:66" s="16" customFormat="1" ht="15">
      <c r="A121" s="101"/>
      <c r="C121" s="14"/>
      <c r="D121" s="14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8"/>
      <c r="B122" s="18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4" spans="6:66" s="100" customFormat="1" ht="15.75">
      <c r="F124" s="102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</sheetData>
  <mergeCells count="9">
    <mergeCell ref="C22:D22"/>
    <mergeCell ref="E26:E27"/>
    <mergeCell ref="C24:F24"/>
    <mergeCell ref="C3:D3"/>
    <mergeCell ref="A8:E8"/>
    <mergeCell ref="B10:E10"/>
    <mergeCell ref="A17:C17"/>
    <mergeCell ref="A18:E18"/>
    <mergeCell ref="A13:E13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6"/>
  <dimension ref="A1:BN126"/>
  <sheetViews>
    <sheetView view="pageBreakPreview" zoomScale="90" zoomScaleSheetLayoutView="90" workbookViewId="0" topLeftCell="A1">
      <selection activeCell="D111" sqref="D111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5" ht="12.75">
      <c r="A4" s="19"/>
      <c r="D4" s="18" t="s">
        <v>11</v>
      </c>
      <c r="E4" s="21"/>
    </row>
    <row r="5" spans="1:5" ht="12.75">
      <c r="A5" s="19"/>
      <c r="C5" s="18" t="s">
        <v>12</v>
      </c>
      <c r="E5" s="21"/>
    </row>
    <row r="6" spans="1:66" s="5" customFormat="1" ht="12" customHeight="1">
      <c r="A6" s="22"/>
      <c r="B6" s="26"/>
      <c r="C6" s="30"/>
      <c r="D6" s="31" t="s">
        <v>13</v>
      </c>
      <c r="E6" s="30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15">
      <c r="A7" s="22"/>
      <c r="B7" s="27" t="s">
        <v>14</v>
      </c>
      <c r="C7" s="6"/>
      <c r="D7" s="33">
        <v>5902</v>
      </c>
      <c r="E7" s="6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5.75" customHeight="1">
      <c r="A8" s="149" t="s">
        <v>191</v>
      </c>
      <c r="B8" s="149"/>
      <c r="C8" s="149"/>
      <c r="D8" s="149"/>
      <c r="E8" s="14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2.75" customHeight="1">
      <c r="A9" s="23" t="s">
        <v>9</v>
      </c>
      <c r="B9" s="3"/>
      <c r="C9" s="3" t="s">
        <v>15</v>
      </c>
      <c r="D9" s="3"/>
      <c r="E9" s="3"/>
      <c r="F9" s="3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26.25" customHeight="1">
      <c r="A10" s="24"/>
      <c r="B10" s="145" t="s">
        <v>188</v>
      </c>
      <c r="C10" s="145"/>
      <c r="D10" s="145"/>
      <c r="E10" s="145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2.75" customHeight="1">
      <c r="A11" s="25"/>
      <c r="B11" s="34" t="s">
        <v>16</v>
      </c>
      <c r="C11" s="34"/>
      <c r="D11" s="34"/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 t="s">
        <v>79</v>
      </c>
      <c r="C12" s="4"/>
      <c r="D12" s="103" t="s">
        <v>88</v>
      </c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37.5" customHeight="1">
      <c r="A13" s="148" t="s">
        <v>189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9.75" customHeight="1">
      <c r="A14" s="28"/>
      <c r="B14" s="7"/>
      <c r="C14" s="7"/>
      <c r="D14" s="10"/>
      <c r="E14" s="10"/>
    </row>
    <row r="15" spans="1:66" s="16" customFormat="1" ht="19.5" customHeight="1" hidden="1">
      <c r="A15" s="9" t="s">
        <v>2</v>
      </c>
      <c r="B15" s="9" t="s">
        <v>2</v>
      </c>
      <c r="C15" s="9" t="s">
        <v>2</v>
      </c>
      <c r="D15" s="36"/>
      <c r="E15" s="36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2.75" customHeight="1" hidden="1">
      <c r="A16" s="9" t="s">
        <v>17</v>
      </c>
      <c r="B16" s="9" t="s">
        <v>17</v>
      </c>
      <c r="C16" s="9" t="s">
        <v>17</v>
      </c>
      <c r="D16" s="9"/>
      <c r="E16" s="9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143"/>
      <c r="B17" s="143"/>
      <c r="C17" s="143"/>
      <c r="D17" s="9"/>
      <c r="E17" s="9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8" customHeight="1">
      <c r="A18" s="142" t="s">
        <v>18</v>
      </c>
      <c r="B18" s="142"/>
      <c r="C18" s="142"/>
      <c r="D18" s="142"/>
      <c r="E18" s="142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37" t="s">
        <v>3</v>
      </c>
      <c r="B19" s="37"/>
      <c r="C19" s="37"/>
      <c r="D19" s="37"/>
      <c r="E19" s="3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1.25" customHeight="1">
      <c r="A20" s="15" t="s">
        <v>19</v>
      </c>
      <c r="B20" s="15"/>
      <c r="C20" s="15"/>
      <c r="D20" s="15"/>
      <c r="E20" s="3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6" customFormat="1" ht="12.75" customHeight="1">
      <c r="A21" s="7" t="s">
        <v>4</v>
      </c>
      <c r="B21" s="7"/>
      <c r="C21" s="7"/>
      <c r="D21" s="7"/>
      <c r="E21" s="7"/>
      <c r="F21" s="1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6" customFormat="1" ht="12.75" customHeight="1">
      <c r="A22" s="8" t="s">
        <v>89</v>
      </c>
      <c r="B22" s="8"/>
      <c r="C22" s="146" t="s">
        <v>90</v>
      </c>
      <c r="D22" s="146"/>
      <c r="E22" s="8"/>
      <c r="F22" s="17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19.5" customHeight="1">
      <c r="A23" s="39" t="s">
        <v>82</v>
      </c>
      <c r="B23" s="39"/>
      <c r="C23" s="40" t="s">
        <v>87</v>
      </c>
      <c r="D23" s="39"/>
      <c r="E23" s="39"/>
      <c r="F23" s="3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66" s="11" customFormat="1" ht="58.5" customHeight="1">
      <c r="A24" s="39" t="s">
        <v>83</v>
      </c>
      <c r="C24" s="144" t="s">
        <v>190</v>
      </c>
      <c r="D24" s="144"/>
      <c r="E24" s="144"/>
      <c r="F24" s="14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66" s="11" customFormat="1" ht="19.5" customHeight="1">
      <c r="A25" s="39" t="s">
        <v>84</v>
      </c>
      <c r="C25" s="41"/>
      <c r="D25" s="41"/>
      <c r="E25" s="39"/>
      <c r="F25" s="3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5902</v>
      </c>
      <c r="D30" s="112"/>
      <c r="E30" s="107">
        <f>C30</f>
        <v>5902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f>C48</f>
        <v>5902</v>
      </c>
      <c r="D31" s="107" t="s">
        <v>28</v>
      </c>
      <c r="E31" s="107">
        <f>C31</f>
        <v>5902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5902</v>
      </c>
      <c r="D48" s="110"/>
      <c r="E48" s="109">
        <f>C48</f>
        <v>5902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5902</v>
      </c>
      <c r="D49" s="107"/>
      <c r="E49" s="109">
        <f>C49</f>
        <v>5902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91</v>
      </c>
      <c r="D54" s="108"/>
      <c r="E54" s="108">
        <f t="shared" si="0"/>
        <v>91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91</v>
      </c>
      <c r="D58" s="52"/>
      <c r="E58" s="108">
        <f t="shared" si="0"/>
        <v>91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5811</v>
      </c>
      <c r="D77" s="71"/>
      <c r="E77" s="65">
        <f t="shared" si="1"/>
        <v>5811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5811</v>
      </c>
      <c r="D80" s="52"/>
      <c r="E80" s="65">
        <f t="shared" si="1"/>
        <v>5811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114</v>
      </c>
      <c r="B110" s="94"/>
      <c r="C110" s="94"/>
      <c r="D110" s="95" t="s">
        <v>115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9">
    <mergeCell ref="C22:D22"/>
    <mergeCell ref="E26:E27"/>
    <mergeCell ref="C24:F24"/>
    <mergeCell ref="C3:D3"/>
    <mergeCell ref="A8:E8"/>
    <mergeCell ref="B10:E10"/>
    <mergeCell ref="A17:C17"/>
    <mergeCell ref="A18:E18"/>
    <mergeCell ref="A13:E13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1"/>
  <dimension ref="A1:BN126"/>
  <sheetViews>
    <sheetView view="pageBreakPreview" zoomScale="90" zoomScaleSheetLayoutView="90" workbookViewId="0" topLeftCell="A2">
      <selection activeCell="B8" sqref="B8:E8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5" ht="12.75">
      <c r="A4" s="19"/>
      <c r="D4" s="18" t="s">
        <v>11</v>
      </c>
      <c r="E4" s="21"/>
    </row>
    <row r="5" spans="1:5" ht="12.75">
      <c r="A5" s="19"/>
      <c r="C5" s="18" t="s">
        <v>12</v>
      </c>
      <c r="E5" s="21"/>
    </row>
    <row r="6" spans="1:66" s="5" customFormat="1" ht="12" customHeight="1">
      <c r="A6" s="22"/>
      <c r="B6" s="26"/>
      <c r="C6" s="30"/>
      <c r="D6" s="31" t="s">
        <v>13</v>
      </c>
      <c r="E6" s="30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15">
      <c r="A7" s="22"/>
      <c r="B7" s="27" t="s">
        <v>14</v>
      </c>
      <c r="C7" s="6"/>
      <c r="D7" s="33">
        <v>937148</v>
      </c>
      <c r="E7" s="6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5.75" customHeight="1">
      <c r="A8" s="106"/>
      <c r="B8" s="151" t="s">
        <v>197</v>
      </c>
      <c r="C8" s="151"/>
      <c r="D8" s="151"/>
      <c r="E8" s="151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2.75" customHeight="1">
      <c r="A9" s="23" t="s">
        <v>9</v>
      </c>
      <c r="B9" s="3"/>
      <c r="C9" s="3" t="s">
        <v>15</v>
      </c>
      <c r="D9" s="3"/>
      <c r="E9" s="3"/>
      <c r="F9" s="3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29.25" customHeight="1">
      <c r="A10" s="24"/>
      <c r="B10" s="150" t="s">
        <v>194</v>
      </c>
      <c r="C10" s="150"/>
      <c r="D10" s="150"/>
      <c r="E10" s="15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2.75" customHeight="1">
      <c r="A11" s="25"/>
      <c r="B11" s="34" t="s">
        <v>16</v>
      </c>
      <c r="C11" s="34"/>
      <c r="D11" s="34"/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 t="s">
        <v>79</v>
      </c>
      <c r="C12" s="4"/>
      <c r="D12" s="103" t="s">
        <v>115</v>
      </c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37.5" customHeight="1">
      <c r="A13" s="148" t="s">
        <v>189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9.75" customHeight="1">
      <c r="A14" s="28"/>
      <c r="B14" s="7"/>
      <c r="C14" s="7"/>
      <c r="D14" s="10"/>
      <c r="E14" s="10"/>
    </row>
    <row r="15" spans="1:66" s="16" customFormat="1" ht="19.5" customHeight="1" hidden="1">
      <c r="A15" s="9" t="s">
        <v>2</v>
      </c>
      <c r="B15" s="9" t="s">
        <v>2</v>
      </c>
      <c r="C15" s="9" t="s">
        <v>2</v>
      </c>
      <c r="D15" s="36"/>
      <c r="E15" s="36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2.75" customHeight="1" hidden="1">
      <c r="A16" s="9" t="s">
        <v>17</v>
      </c>
      <c r="B16" s="9" t="s">
        <v>17</v>
      </c>
      <c r="C16" s="9" t="s">
        <v>17</v>
      </c>
      <c r="D16" s="9"/>
      <c r="E16" s="9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143"/>
      <c r="B17" s="143"/>
      <c r="C17" s="143"/>
      <c r="D17" s="9"/>
      <c r="E17" s="9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8" customHeight="1">
      <c r="A18" s="142" t="s">
        <v>18</v>
      </c>
      <c r="B18" s="142"/>
      <c r="C18" s="142"/>
      <c r="D18" s="142"/>
      <c r="E18" s="142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37" t="s">
        <v>3</v>
      </c>
      <c r="B19" s="37"/>
      <c r="C19" s="37"/>
      <c r="D19" s="37"/>
      <c r="E19" s="3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1.25" customHeight="1">
      <c r="A20" s="15" t="s">
        <v>19</v>
      </c>
      <c r="B20" s="15"/>
      <c r="C20" s="15"/>
      <c r="D20" s="15"/>
      <c r="E20" s="3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6" customFormat="1" ht="12.75" customHeight="1">
      <c r="A21" s="7" t="s">
        <v>4</v>
      </c>
      <c r="B21" s="7"/>
      <c r="C21" s="7"/>
      <c r="D21" s="7"/>
      <c r="E21" s="7"/>
      <c r="F21" s="1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6" customFormat="1" ht="12.75" customHeight="1">
      <c r="A22" s="8" t="s">
        <v>89</v>
      </c>
      <c r="B22" s="8"/>
      <c r="C22" s="146" t="s">
        <v>90</v>
      </c>
      <c r="D22" s="146"/>
      <c r="E22" s="8"/>
      <c r="F22" s="17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19.5" customHeight="1">
      <c r="A23" s="39" t="s">
        <v>82</v>
      </c>
      <c r="B23" s="39"/>
      <c r="C23" s="40" t="s">
        <v>87</v>
      </c>
      <c r="D23" s="39"/>
      <c r="E23" s="39"/>
      <c r="F23" s="3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66" s="11" customFormat="1" ht="37.5" customHeight="1">
      <c r="A24" s="39" t="s">
        <v>83</v>
      </c>
      <c r="C24" s="144" t="s">
        <v>110</v>
      </c>
      <c r="D24" s="144"/>
      <c r="E24" s="144"/>
      <c r="F24" s="14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66" s="11" customFormat="1" ht="19.5" customHeight="1">
      <c r="A25" s="39" t="s">
        <v>84</v>
      </c>
      <c r="C25" s="41"/>
      <c r="D25" s="41"/>
      <c r="E25" s="39"/>
      <c r="F25" s="3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937148</v>
      </c>
      <c r="D30" s="112"/>
      <c r="E30" s="107">
        <f>C30</f>
        <v>937148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f>C48</f>
        <v>937148</v>
      </c>
      <c r="D31" s="107" t="s">
        <v>28</v>
      </c>
      <c r="E31" s="107">
        <f>C31</f>
        <v>937148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937148</v>
      </c>
      <c r="D48" s="110"/>
      <c r="E48" s="109">
        <f>C48</f>
        <v>937148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937148</v>
      </c>
      <c r="D49" s="107"/>
      <c r="E49" s="109">
        <f>C49</f>
        <v>937148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7843</v>
      </c>
      <c r="D54" s="108"/>
      <c r="E54" s="108">
        <f t="shared" si="0"/>
        <v>7843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7843</v>
      </c>
      <c r="D58" s="52"/>
      <c r="E58" s="108">
        <f t="shared" si="0"/>
        <v>7843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929305</v>
      </c>
      <c r="D77" s="71"/>
      <c r="E77" s="65">
        <f t="shared" si="1"/>
        <v>929305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929305</v>
      </c>
      <c r="D80" s="52"/>
      <c r="E80" s="65">
        <f t="shared" si="1"/>
        <v>929305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114</v>
      </c>
      <c r="B110" s="94"/>
      <c r="C110" s="94"/>
      <c r="D110" s="95" t="s">
        <v>115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9">
    <mergeCell ref="C22:D22"/>
    <mergeCell ref="E26:E27"/>
    <mergeCell ref="C24:F24"/>
    <mergeCell ref="C3:D3"/>
    <mergeCell ref="B10:E10"/>
    <mergeCell ref="A17:C17"/>
    <mergeCell ref="A18:E18"/>
    <mergeCell ref="A13:E13"/>
    <mergeCell ref="B8:E8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0"/>
  <dimension ref="A1:BN126"/>
  <sheetViews>
    <sheetView view="pageBreakPreview" zoomScale="90" zoomScaleSheetLayoutView="90" workbookViewId="0" topLeftCell="A8">
      <selection activeCell="B8" sqref="B8:E8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5" ht="12.75">
      <c r="A4" s="19"/>
      <c r="D4" s="18" t="s">
        <v>11</v>
      </c>
      <c r="E4" s="21"/>
    </row>
    <row r="5" spans="1:5" ht="12.75">
      <c r="A5" s="19"/>
      <c r="C5" s="18" t="s">
        <v>12</v>
      </c>
      <c r="E5" s="21"/>
    </row>
    <row r="6" spans="1:66" s="5" customFormat="1" ht="12" customHeight="1">
      <c r="A6" s="22"/>
      <c r="B6" s="26"/>
      <c r="C6" s="30"/>
      <c r="D6" s="31" t="s">
        <v>13</v>
      </c>
      <c r="E6" s="30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15">
      <c r="A7" s="22"/>
      <c r="B7" s="27" t="s">
        <v>14</v>
      </c>
      <c r="C7" s="6"/>
      <c r="D7" s="33">
        <v>937148</v>
      </c>
      <c r="E7" s="6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5.75" customHeight="1">
      <c r="A8" s="106"/>
      <c r="B8" s="151" t="s">
        <v>197</v>
      </c>
      <c r="C8" s="151"/>
      <c r="D8" s="151"/>
      <c r="E8" s="151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2.75" customHeight="1">
      <c r="A9" s="23" t="s">
        <v>9</v>
      </c>
      <c r="B9" s="3"/>
      <c r="C9" s="3" t="s">
        <v>15</v>
      </c>
      <c r="D9" s="3"/>
      <c r="E9" s="3"/>
      <c r="F9" s="3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26.25" customHeight="1">
      <c r="A10" s="24"/>
      <c r="B10" s="145" t="s">
        <v>188</v>
      </c>
      <c r="C10" s="145"/>
      <c r="D10" s="145"/>
      <c r="E10" s="145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2.75" customHeight="1">
      <c r="A11" s="25"/>
      <c r="B11" s="34" t="s">
        <v>16</v>
      </c>
      <c r="C11" s="34"/>
      <c r="D11" s="34"/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 t="s">
        <v>79</v>
      </c>
      <c r="C12" s="4"/>
      <c r="D12" s="103" t="s">
        <v>88</v>
      </c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37.5" customHeight="1">
      <c r="A13" s="148" t="s">
        <v>189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9.75" customHeight="1">
      <c r="A14" s="28"/>
      <c r="B14" s="7"/>
      <c r="C14" s="7"/>
      <c r="D14" s="10"/>
      <c r="E14" s="10"/>
    </row>
    <row r="15" spans="1:66" s="16" customFormat="1" ht="19.5" customHeight="1" hidden="1">
      <c r="A15" s="9" t="s">
        <v>2</v>
      </c>
      <c r="B15" s="9" t="s">
        <v>2</v>
      </c>
      <c r="C15" s="9" t="s">
        <v>2</v>
      </c>
      <c r="D15" s="36"/>
      <c r="E15" s="36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2.75" customHeight="1" hidden="1">
      <c r="A16" s="9" t="s">
        <v>17</v>
      </c>
      <c r="B16" s="9" t="s">
        <v>17</v>
      </c>
      <c r="C16" s="9" t="s">
        <v>17</v>
      </c>
      <c r="D16" s="9"/>
      <c r="E16" s="9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143"/>
      <c r="B17" s="143"/>
      <c r="C17" s="143"/>
      <c r="D17" s="9"/>
      <c r="E17" s="9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8" customHeight="1">
      <c r="A18" s="142" t="s">
        <v>18</v>
      </c>
      <c r="B18" s="142"/>
      <c r="C18" s="142"/>
      <c r="D18" s="142"/>
      <c r="E18" s="142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37" t="s">
        <v>3</v>
      </c>
      <c r="B19" s="37"/>
      <c r="C19" s="37"/>
      <c r="D19" s="37"/>
      <c r="E19" s="3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1.25" customHeight="1">
      <c r="A20" s="15" t="s">
        <v>19</v>
      </c>
      <c r="B20" s="15"/>
      <c r="C20" s="15"/>
      <c r="D20" s="15"/>
      <c r="E20" s="3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6" customFormat="1" ht="12.75" customHeight="1">
      <c r="A21" s="7" t="s">
        <v>4</v>
      </c>
      <c r="B21" s="7"/>
      <c r="C21" s="7"/>
      <c r="D21" s="7"/>
      <c r="E21" s="7"/>
      <c r="F21" s="1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6" customFormat="1" ht="12.75" customHeight="1">
      <c r="A22" s="8" t="s">
        <v>89</v>
      </c>
      <c r="B22" s="8"/>
      <c r="C22" s="146" t="s">
        <v>90</v>
      </c>
      <c r="D22" s="146"/>
      <c r="E22" s="8"/>
      <c r="F22" s="17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19.5" customHeight="1">
      <c r="A23" s="39" t="s">
        <v>82</v>
      </c>
      <c r="B23" s="39"/>
      <c r="C23" s="40" t="s">
        <v>87</v>
      </c>
      <c r="D23" s="39"/>
      <c r="E23" s="39"/>
      <c r="F23" s="3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66" s="11" customFormat="1" ht="37.5" customHeight="1">
      <c r="A24" s="39" t="s">
        <v>83</v>
      </c>
      <c r="C24" s="144" t="s">
        <v>110</v>
      </c>
      <c r="D24" s="144"/>
      <c r="E24" s="144"/>
      <c r="F24" s="14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66" s="11" customFormat="1" ht="19.5" customHeight="1">
      <c r="A25" s="39" t="s">
        <v>84</v>
      </c>
      <c r="C25" s="41"/>
      <c r="D25" s="41"/>
      <c r="E25" s="39"/>
      <c r="F25" s="3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937148</v>
      </c>
      <c r="D30" s="112"/>
      <c r="E30" s="107">
        <f>C30</f>
        <v>937148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f>C48</f>
        <v>937148</v>
      </c>
      <c r="D31" s="107" t="s">
        <v>28</v>
      </c>
      <c r="E31" s="107">
        <f>C31</f>
        <v>937148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937148</v>
      </c>
      <c r="D48" s="110"/>
      <c r="E48" s="109">
        <f>C48</f>
        <v>937148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937148</v>
      </c>
      <c r="D49" s="107"/>
      <c r="E49" s="109">
        <f>C49</f>
        <v>937148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7843</v>
      </c>
      <c r="D54" s="108"/>
      <c r="E54" s="108">
        <f t="shared" si="0"/>
        <v>7843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7843</v>
      </c>
      <c r="D58" s="52"/>
      <c r="E58" s="108">
        <f t="shared" si="0"/>
        <v>7843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929305</v>
      </c>
      <c r="D77" s="71"/>
      <c r="E77" s="65">
        <f t="shared" si="1"/>
        <v>929305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929305</v>
      </c>
      <c r="D80" s="52"/>
      <c r="E80" s="65">
        <f t="shared" si="1"/>
        <v>929305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114</v>
      </c>
      <c r="B110" s="94"/>
      <c r="C110" s="94"/>
      <c r="D110" s="95" t="s">
        <v>115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9">
    <mergeCell ref="C22:D22"/>
    <mergeCell ref="E26:E27"/>
    <mergeCell ref="C24:F24"/>
    <mergeCell ref="C3:D3"/>
    <mergeCell ref="B10:E10"/>
    <mergeCell ref="A17:C17"/>
    <mergeCell ref="A18:E18"/>
    <mergeCell ref="A13:E13"/>
    <mergeCell ref="B8:E8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9"/>
  <dimension ref="A1:BN126"/>
  <sheetViews>
    <sheetView view="pageBreakPreview" zoomScale="90" zoomScaleSheetLayoutView="90" workbookViewId="0" topLeftCell="A1">
      <selection activeCell="A8" sqref="A8:E8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5" ht="12.75">
      <c r="A4" s="19"/>
      <c r="D4" s="18" t="s">
        <v>11</v>
      </c>
      <c r="E4" s="21"/>
    </row>
    <row r="5" spans="1:5" ht="12.75">
      <c r="A5" s="19"/>
      <c r="C5" s="18" t="s">
        <v>12</v>
      </c>
      <c r="E5" s="21"/>
    </row>
    <row r="6" spans="1:66" s="5" customFormat="1" ht="12" customHeight="1">
      <c r="A6" s="22"/>
      <c r="B6" s="26"/>
      <c r="C6" s="30"/>
      <c r="D6" s="31" t="s">
        <v>13</v>
      </c>
      <c r="E6" s="30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15">
      <c r="A7" s="22"/>
      <c r="B7" s="27" t="s">
        <v>14</v>
      </c>
      <c r="C7" s="6"/>
      <c r="D7" s="33">
        <v>4677</v>
      </c>
      <c r="E7" s="6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5.75" customHeight="1">
      <c r="A8" s="149" t="s">
        <v>196</v>
      </c>
      <c r="B8" s="149"/>
      <c r="C8" s="149"/>
      <c r="D8" s="149"/>
      <c r="E8" s="14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2.75" customHeight="1">
      <c r="A9" s="23" t="s">
        <v>9</v>
      </c>
      <c r="B9" s="3"/>
      <c r="C9" s="3" t="s">
        <v>15</v>
      </c>
      <c r="D9" s="3"/>
      <c r="E9" s="3"/>
      <c r="F9" s="3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26.25" customHeight="1">
      <c r="A10" s="24"/>
      <c r="B10" s="145" t="s">
        <v>188</v>
      </c>
      <c r="C10" s="145"/>
      <c r="D10" s="145"/>
      <c r="E10" s="145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2.75" customHeight="1">
      <c r="A11" s="25"/>
      <c r="B11" s="34" t="s">
        <v>16</v>
      </c>
      <c r="C11" s="34"/>
      <c r="D11" s="34"/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 t="s">
        <v>79</v>
      </c>
      <c r="C12" s="4"/>
      <c r="D12" s="103" t="s">
        <v>88</v>
      </c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37.5" customHeight="1">
      <c r="A13" s="148" t="s">
        <v>189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9.75" customHeight="1">
      <c r="A14" s="28"/>
      <c r="B14" s="7"/>
      <c r="C14" s="7"/>
      <c r="D14" s="10"/>
      <c r="E14" s="10"/>
    </row>
    <row r="15" spans="1:66" s="16" customFormat="1" ht="19.5" customHeight="1" hidden="1">
      <c r="A15" s="9" t="s">
        <v>2</v>
      </c>
      <c r="B15" s="9" t="s">
        <v>2</v>
      </c>
      <c r="C15" s="9" t="s">
        <v>2</v>
      </c>
      <c r="D15" s="36"/>
      <c r="E15" s="36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2.75" customHeight="1" hidden="1">
      <c r="A16" s="9" t="s">
        <v>17</v>
      </c>
      <c r="B16" s="9" t="s">
        <v>17</v>
      </c>
      <c r="C16" s="9" t="s">
        <v>17</v>
      </c>
      <c r="D16" s="9"/>
      <c r="E16" s="9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143"/>
      <c r="B17" s="143"/>
      <c r="C17" s="143"/>
      <c r="D17" s="9"/>
      <c r="E17" s="9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8" customHeight="1">
      <c r="A18" s="142" t="s">
        <v>18</v>
      </c>
      <c r="B18" s="142"/>
      <c r="C18" s="142"/>
      <c r="D18" s="142"/>
      <c r="E18" s="142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37" t="s">
        <v>3</v>
      </c>
      <c r="B19" s="37"/>
      <c r="C19" s="37"/>
      <c r="D19" s="37"/>
      <c r="E19" s="3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1.25" customHeight="1">
      <c r="A20" s="15" t="s">
        <v>19</v>
      </c>
      <c r="B20" s="15"/>
      <c r="C20" s="15"/>
      <c r="D20" s="15"/>
      <c r="E20" s="3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6" customFormat="1" ht="12.75" customHeight="1">
      <c r="A21" s="7" t="s">
        <v>4</v>
      </c>
      <c r="B21" s="7"/>
      <c r="C21" s="7"/>
      <c r="D21" s="7"/>
      <c r="E21" s="7"/>
      <c r="F21" s="1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6" customFormat="1" ht="12.75" customHeight="1">
      <c r="A22" s="8" t="s">
        <v>89</v>
      </c>
      <c r="B22" s="8"/>
      <c r="C22" s="146" t="s">
        <v>90</v>
      </c>
      <c r="D22" s="146"/>
      <c r="E22" s="8"/>
      <c r="F22" s="17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19.5" customHeight="1">
      <c r="A23" s="39" t="s">
        <v>82</v>
      </c>
      <c r="B23" s="39"/>
      <c r="C23" s="40" t="s">
        <v>87</v>
      </c>
      <c r="D23" s="39"/>
      <c r="E23" s="39"/>
      <c r="F23" s="3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66" s="11" customFormat="1" ht="37.5" customHeight="1">
      <c r="A24" s="39" t="s">
        <v>83</v>
      </c>
      <c r="C24" s="144" t="s">
        <v>195</v>
      </c>
      <c r="D24" s="144"/>
      <c r="E24" s="144"/>
      <c r="F24" s="14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66" s="11" customFormat="1" ht="19.5" customHeight="1">
      <c r="A25" s="39" t="s">
        <v>84</v>
      </c>
      <c r="C25" s="41"/>
      <c r="D25" s="41"/>
      <c r="E25" s="39"/>
      <c r="F25" s="3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4677</v>
      </c>
      <c r="D30" s="112"/>
      <c r="E30" s="107">
        <f>C30</f>
        <v>4677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f>C48</f>
        <v>4677</v>
      </c>
      <c r="D31" s="107" t="s">
        <v>28</v>
      </c>
      <c r="E31" s="107">
        <f>C31</f>
        <v>4677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4677</v>
      </c>
      <c r="D48" s="110"/>
      <c r="E48" s="109">
        <f>C48</f>
        <v>4677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4677</v>
      </c>
      <c r="D49" s="107"/>
      <c r="E49" s="109">
        <f>C49</f>
        <v>4677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109</v>
      </c>
      <c r="D54" s="108"/>
      <c r="E54" s="108">
        <f t="shared" si="0"/>
        <v>109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109</v>
      </c>
      <c r="D58" s="52"/>
      <c r="E58" s="108">
        <f t="shared" si="0"/>
        <v>109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4568</v>
      </c>
      <c r="D77" s="71"/>
      <c r="E77" s="65">
        <f t="shared" si="1"/>
        <v>4568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4568</v>
      </c>
      <c r="D80" s="52"/>
      <c r="E80" s="65">
        <f t="shared" si="1"/>
        <v>4568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114</v>
      </c>
      <c r="B110" s="94"/>
      <c r="C110" s="94"/>
      <c r="D110" s="95" t="s">
        <v>115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9">
    <mergeCell ref="C22:D22"/>
    <mergeCell ref="E26:E27"/>
    <mergeCell ref="C24:F24"/>
    <mergeCell ref="C3:D3"/>
    <mergeCell ref="A8:E8"/>
    <mergeCell ref="B10:E10"/>
    <mergeCell ref="A17:C17"/>
    <mergeCell ref="A18:E18"/>
    <mergeCell ref="A13:E13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BN126"/>
  <sheetViews>
    <sheetView zoomScaleSheetLayoutView="90" workbookViewId="0" topLeftCell="A1">
      <selection activeCell="C21" sqref="C21:F21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814481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178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113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814481</v>
      </c>
      <c r="D30" s="112"/>
      <c r="E30" s="107">
        <f>C30</f>
        <v>814481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814481</v>
      </c>
      <c r="D31" s="107" t="s">
        <v>28</v>
      </c>
      <c r="E31" s="107">
        <f>C31</f>
        <v>814481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814481</v>
      </c>
      <c r="D48" s="110"/>
      <c r="E48" s="109">
        <f>C48</f>
        <v>814481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814481</v>
      </c>
      <c r="D49" s="107"/>
      <c r="E49" s="109">
        <f>C49</f>
        <v>814481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0</v>
      </c>
      <c r="D54" s="108"/>
      <c r="E54" s="108">
        <f t="shared" si="0"/>
        <v>0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0</v>
      </c>
      <c r="D58" s="52"/>
      <c r="E58" s="108">
        <f t="shared" si="0"/>
        <v>0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814481</v>
      </c>
      <c r="D77" s="71"/>
      <c r="E77" s="65">
        <f t="shared" si="1"/>
        <v>814481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814481</v>
      </c>
      <c r="D80" s="52"/>
      <c r="E80" s="65">
        <f t="shared" si="1"/>
        <v>814481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3:D3"/>
    <mergeCell ref="C4:E4"/>
    <mergeCell ref="C5:E5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4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1577724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177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123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1577724</v>
      </c>
      <c r="D30" s="112"/>
      <c r="E30" s="107">
        <f>C30</f>
        <v>1577724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1577724</v>
      </c>
      <c r="D31" s="107" t="s">
        <v>28</v>
      </c>
      <c r="E31" s="107">
        <f>C31</f>
        <v>1577724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1577724</v>
      </c>
      <c r="D48" s="110"/>
      <c r="E48" s="109">
        <f>C48</f>
        <v>1577724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1577724</v>
      </c>
      <c r="D49" s="107"/>
      <c r="E49" s="109">
        <f>C49</f>
        <v>1577724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205</v>
      </c>
      <c r="D54" s="108"/>
      <c r="E54" s="108">
        <f t="shared" si="0"/>
        <v>205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205</v>
      </c>
      <c r="D58" s="52"/>
      <c r="E58" s="108">
        <f t="shared" si="0"/>
        <v>205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1577519</v>
      </c>
      <c r="D77" s="71"/>
      <c r="E77" s="65">
        <f t="shared" si="1"/>
        <v>1577519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1577519</v>
      </c>
      <c r="D80" s="52"/>
      <c r="E80" s="65">
        <f t="shared" si="1"/>
        <v>1577519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3"/>
  <dimension ref="A1:BN126"/>
  <sheetViews>
    <sheetView zoomScaleSheetLayoutView="90" workbookViewId="0" topLeftCell="A1">
      <selection activeCell="B9" sqref="B9:E9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11</v>
      </c>
      <c r="E1" s="21"/>
    </row>
    <row r="2" spans="1:5" ht="12.75">
      <c r="A2" s="19"/>
      <c r="C2" s="18" t="s">
        <v>12</v>
      </c>
      <c r="E2" s="21"/>
    </row>
    <row r="3" spans="1:66" s="5" customFormat="1" ht="12" customHeight="1">
      <c r="A3" s="22"/>
      <c r="B3" s="26"/>
      <c r="C3" s="136" t="s">
        <v>179</v>
      </c>
      <c r="D3" s="137"/>
      <c r="E3" s="30"/>
      <c r="F3" s="3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6" t="s">
        <v>180</v>
      </c>
      <c r="D4" s="138"/>
      <c r="E4" s="13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6" t="s">
        <v>181</v>
      </c>
      <c r="D5" s="138"/>
      <c r="E5" s="138"/>
      <c r="F5" s="3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183</v>
      </c>
      <c r="C6" s="6"/>
      <c r="D6" s="33">
        <v>60682</v>
      </c>
      <c r="E6" s="6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106"/>
      <c r="B7" s="139" t="s">
        <v>176</v>
      </c>
      <c r="C7" s="139"/>
      <c r="D7" s="139"/>
      <c r="E7" s="13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9</v>
      </c>
      <c r="B8" s="3"/>
      <c r="C8" s="3" t="s">
        <v>15</v>
      </c>
      <c r="D8" s="3"/>
      <c r="E8" s="3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45" t="s">
        <v>184</v>
      </c>
      <c r="C9" s="145"/>
      <c r="D9" s="145"/>
      <c r="E9" s="145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4" t="s">
        <v>16</v>
      </c>
      <c r="C10" s="34"/>
      <c r="D10" s="34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5" t="s">
        <v>79</v>
      </c>
      <c r="C11" s="4"/>
      <c r="D11" s="103" t="s">
        <v>125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5"/>
      <c r="C12" s="4"/>
      <c r="D12" s="103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48" t="s">
        <v>166</v>
      </c>
      <c r="B13" s="148"/>
      <c r="C13" s="148"/>
      <c r="D13" s="148"/>
      <c r="E13" s="148"/>
      <c r="F13" s="3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167</v>
      </c>
      <c r="B14" s="7"/>
      <c r="C14" s="7"/>
      <c r="D14" s="10"/>
      <c r="E14" s="10"/>
    </row>
    <row r="15" spans="1:66" s="16" customFormat="1" ht="12.75" customHeight="1">
      <c r="A15" s="143"/>
      <c r="B15" s="143"/>
      <c r="C15" s="143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42" t="s">
        <v>18</v>
      </c>
      <c r="B16" s="142"/>
      <c r="C16" s="142"/>
      <c r="D16" s="142"/>
      <c r="E16" s="142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7" t="s">
        <v>3</v>
      </c>
      <c r="B17" s="37"/>
      <c r="C17" s="37"/>
      <c r="D17" s="37"/>
      <c r="E17" s="37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19</v>
      </c>
      <c r="B18" s="15"/>
      <c r="C18" s="15"/>
      <c r="D18" s="15"/>
      <c r="E18" s="38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4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89</v>
      </c>
      <c r="B20" s="8"/>
      <c r="C20" s="146" t="s">
        <v>111</v>
      </c>
      <c r="D20" s="146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9" t="s">
        <v>82</v>
      </c>
      <c r="B21" s="39"/>
      <c r="C21" s="147" t="s">
        <v>112</v>
      </c>
      <c r="D21" s="147"/>
      <c r="E21" s="147"/>
      <c r="F21" s="14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14.25" customHeight="1">
      <c r="A22" s="39" t="s">
        <v>83</v>
      </c>
      <c r="C22" s="144"/>
      <c r="D22" s="144"/>
      <c r="E22" s="144"/>
      <c r="F22" s="14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29.25" customHeight="1">
      <c r="A23" s="39" t="s">
        <v>84</v>
      </c>
      <c r="C23" s="144" t="s">
        <v>121</v>
      </c>
      <c r="D23" s="144"/>
      <c r="E23" s="144"/>
      <c r="F23" s="1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42"/>
      <c r="C24" s="42"/>
      <c r="D24" s="42"/>
      <c r="E24" s="12"/>
    </row>
    <row r="25" spans="1:5" ht="12.75" customHeight="1">
      <c r="A25" s="12"/>
      <c r="B25" s="42"/>
      <c r="C25" s="42"/>
      <c r="D25" s="42"/>
      <c r="E25" s="12" t="s">
        <v>20</v>
      </c>
    </row>
    <row r="26" spans="1:66" s="19" customFormat="1" ht="12.75" customHeight="1">
      <c r="A26" s="43" t="s">
        <v>21</v>
      </c>
      <c r="B26" s="43" t="s">
        <v>22</v>
      </c>
      <c r="C26" s="43" t="s">
        <v>23</v>
      </c>
      <c r="D26" s="44"/>
      <c r="E26" s="140" t="s">
        <v>24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6"/>
      <c r="B27" s="46"/>
      <c r="C27" s="45" t="s">
        <v>25</v>
      </c>
      <c r="D27" s="47" t="s">
        <v>26</v>
      </c>
      <c r="E27" s="1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8" customFormat="1" ht="15" customHeight="1">
      <c r="A28" s="48">
        <v>1</v>
      </c>
      <c r="B28" s="48">
        <v>2</v>
      </c>
      <c r="C28" s="48">
        <v>3</v>
      </c>
      <c r="D28" s="48">
        <v>4</v>
      </c>
      <c r="E28" s="49">
        <v>5</v>
      </c>
      <c r="F28" s="5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4" customFormat="1" ht="14.25" customHeight="1">
      <c r="A29" s="13"/>
      <c r="B29" s="51" t="s">
        <v>28</v>
      </c>
      <c r="C29" s="52" t="s">
        <v>28</v>
      </c>
      <c r="D29" s="53" t="s">
        <v>28</v>
      </c>
      <c r="E29" s="52" t="s">
        <v>28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5" t="s">
        <v>80</v>
      </c>
      <c r="B30" s="56" t="s">
        <v>28</v>
      </c>
      <c r="C30" s="111">
        <f>C31</f>
        <v>60682</v>
      </c>
      <c r="D30" s="112"/>
      <c r="E30" s="107">
        <f>C30</f>
        <v>60682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29</v>
      </c>
      <c r="B31" s="51" t="s">
        <v>28</v>
      </c>
      <c r="C31" s="107">
        <v>60682</v>
      </c>
      <c r="D31" s="107" t="s">
        <v>28</v>
      </c>
      <c r="E31" s="107">
        <f>C31</f>
        <v>60682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30</v>
      </c>
      <c r="B32" s="51" t="s">
        <v>28</v>
      </c>
      <c r="C32" s="52">
        <v>0</v>
      </c>
      <c r="D32" s="54"/>
      <c r="E32" s="52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130</v>
      </c>
      <c r="B33" s="51">
        <v>25010000</v>
      </c>
      <c r="C33" s="51" t="s">
        <v>28</v>
      </c>
      <c r="D33" s="54"/>
      <c r="E33" s="51" t="s">
        <v>28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13" t="s">
        <v>131</v>
      </c>
      <c r="B34" s="114">
        <v>250101</v>
      </c>
      <c r="C34" s="51" t="s">
        <v>28</v>
      </c>
      <c r="D34" s="54"/>
      <c r="E34" s="51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13" t="s">
        <v>132</v>
      </c>
      <c r="B35" s="114">
        <v>250102</v>
      </c>
      <c r="C35" s="51" t="s">
        <v>28</v>
      </c>
      <c r="D35" s="54"/>
      <c r="E35" s="51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13" t="s">
        <v>133</v>
      </c>
      <c r="B36" s="114">
        <v>250103</v>
      </c>
      <c r="C36" s="51" t="s">
        <v>28</v>
      </c>
      <c r="D36" s="54"/>
      <c r="E36" s="51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13" t="s">
        <v>134</v>
      </c>
      <c r="B37" s="114">
        <v>250104</v>
      </c>
      <c r="C37" s="51" t="s">
        <v>28</v>
      </c>
      <c r="D37" s="54"/>
      <c r="E37" s="51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13"/>
      <c r="B38" s="114"/>
      <c r="C38" s="51"/>
      <c r="D38" s="54"/>
      <c r="E38" s="51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135</v>
      </c>
      <c r="B39" s="51">
        <v>250200</v>
      </c>
      <c r="C39" s="51" t="s">
        <v>28</v>
      </c>
      <c r="D39" s="54"/>
      <c r="E39" s="51" t="s">
        <v>28</v>
      </c>
      <c r="F39" s="17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</row>
    <row r="40" spans="1:66" s="16" customFormat="1" ht="15">
      <c r="A40" s="58" t="s">
        <v>136</v>
      </c>
      <c r="B40" s="114">
        <v>250201</v>
      </c>
      <c r="C40" s="51" t="s">
        <v>28</v>
      </c>
      <c r="D40" s="54"/>
      <c r="E40" s="51" t="s">
        <v>28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8" t="s">
        <v>137</v>
      </c>
      <c r="B41" s="114">
        <v>250202</v>
      </c>
      <c r="C41" s="51" t="s">
        <v>28</v>
      </c>
      <c r="D41" s="54"/>
      <c r="E41" s="51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8" t="s">
        <v>138</v>
      </c>
      <c r="B42" s="114">
        <v>250203</v>
      </c>
      <c r="C42" s="51" t="s">
        <v>28</v>
      </c>
      <c r="D42" s="54"/>
      <c r="E42" s="51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8"/>
      <c r="B43" s="114"/>
      <c r="C43" s="51"/>
      <c r="D43" s="54"/>
      <c r="E43" s="51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16" t="s">
        <v>139</v>
      </c>
      <c r="B44" s="51"/>
      <c r="C44" s="51"/>
      <c r="D44" s="54"/>
      <c r="E44" s="51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13" t="s">
        <v>140</v>
      </c>
      <c r="B45" s="51"/>
      <c r="C45" s="51"/>
      <c r="D45" s="54"/>
      <c r="E45" s="51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8" t="s">
        <v>141</v>
      </c>
      <c r="B46" s="51"/>
      <c r="C46" s="51"/>
      <c r="D46" s="54"/>
      <c r="E46" s="51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8" t="s">
        <v>142</v>
      </c>
      <c r="B47" s="51"/>
      <c r="C47" s="51"/>
      <c r="D47" s="54"/>
      <c r="E47" s="51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9" t="s">
        <v>144</v>
      </c>
      <c r="B48" s="51" t="s">
        <v>28</v>
      </c>
      <c r="C48" s="109">
        <f>C49+0</f>
        <v>60682</v>
      </c>
      <c r="D48" s="110"/>
      <c r="E48" s="109">
        <f>C48</f>
        <v>60682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9" t="s">
        <v>32</v>
      </c>
      <c r="B49" s="60">
        <v>2000</v>
      </c>
      <c r="C49" s="107">
        <f>C50+C53+C54+C60+C67+C70+C73+C77</f>
        <v>60682</v>
      </c>
      <c r="D49" s="107"/>
      <c r="E49" s="109">
        <f>C49</f>
        <v>60682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4" customFormat="1" ht="15">
      <c r="A50" s="117" t="s">
        <v>143</v>
      </c>
      <c r="B50" s="61">
        <v>2110</v>
      </c>
      <c r="C50" s="57">
        <f>C51+C52</f>
        <v>0</v>
      </c>
      <c r="D50" s="62"/>
      <c r="E50" s="62"/>
      <c r="F50" s="6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7" customFormat="1" ht="15">
      <c r="A51" s="13" t="s">
        <v>34</v>
      </c>
      <c r="B51" s="51">
        <v>2111</v>
      </c>
      <c r="C51" s="71">
        <v>0</v>
      </c>
      <c r="D51" s="65"/>
      <c r="E51" s="65">
        <f>C51+D51</f>
        <v>0</v>
      </c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35</v>
      </c>
      <c r="B52" s="51">
        <v>2112</v>
      </c>
      <c r="C52" s="52"/>
      <c r="D52" s="52"/>
      <c r="E52" s="52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17" t="s">
        <v>5</v>
      </c>
      <c r="B53" s="119">
        <v>2120</v>
      </c>
      <c r="C53" s="57">
        <v>0</v>
      </c>
      <c r="D53" s="57"/>
      <c r="E53" s="65">
        <f aca="true" t="shared" si="0" ref="E53:E66">C53+D53</f>
        <v>0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7" customFormat="1" ht="15">
      <c r="A54" s="58" t="s">
        <v>145</v>
      </c>
      <c r="B54" s="119">
        <v>2200</v>
      </c>
      <c r="C54" s="108">
        <f>C55+C56+C57+C58+C59</f>
        <v>0</v>
      </c>
      <c r="D54" s="108"/>
      <c r="E54" s="108">
        <f t="shared" si="0"/>
        <v>0</v>
      </c>
      <c r="F54" s="6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37</v>
      </c>
      <c r="B55" s="51">
        <v>2210</v>
      </c>
      <c r="C55" s="57">
        <v>0</v>
      </c>
      <c r="D55" s="52"/>
      <c r="E55" s="65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38</v>
      </c>
      <c r="B56" s="51">
        <v>2220</v>
      </c>
      <c r="C56" s="57">
        <v>0</v>
      </c>
      <c r="D56" s="52"/>
      <c r="E56" s="65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4" customFormat="1" ht="15">
      <c r="A57" s="13" t="s">
        <v>39</v>
      </c>
      <c r="B57" s="51">
        <v>2230</v>
      </c>
      <c r="C57" s="57">
        <v>0</v>
      </c>
      <c r="D57" s="62"/>
      <c r="E57" s="65">
        <f t="shared" si="0"/>
        <v>0</v>
      </c>
      <c r="F57" s="6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81</v>
      </c>
      <c r="B58" s="51">
        <v>2240</v>
      </c>
      <c r="C58" s="107">
        <v>0</v>
      </c>
      <c r="D58" s="52"/>
      <c r="E58" s="108">
        <f t="shared" si="0"/>
        <v>0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8" t="s">
        <v>10</v>
      </c>
      <c r="B59" s="61">
        <v>2250</v>
      </c>
      <c r="C59" s="57">
        <v>0</v>
      </c>
      <c r="D59" s="57"/>
      <c r="E59" s="65">
        <f t="shared" si="0"/>
        <v>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18" t="s">
        <v>146</v>
      </c>
      <c r="B60" s="119">
        <v>2260</v>
      </c>
      <c r="C60" s="57">
        <v>0</v>
      </c>
      <c r="D60" s="57"/>
      <c r="E60" s="65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8" t="s">
        <v>6</v>
      </c>
      <c r="B61" s="61">
        <v>2270</v>
      </c>
      <c r="C61" s="57">
        <f>C62+C63+C64+C65+C66</f>
        <v>0</v>
      </c>
      <c r="D61" s="57"/>
      <c r="E61" s="65">
        <f t="shared" si="0"/>
        <v>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4" customFormat="1" ht="15.75">
      <c r="A62" s="69" t="s">
        <v>45</v>
      </c>
      <c r="B62" s="51">
        <v>2271</v>
      </c>
      <c r="C62" s="62">
        <v>0</v>
      </c>
      <c r="D62" s="62"/>
      <c r="E62" s="65">
        <f t="shared" si="0"/>
        <v>0</v>
      </c>
      <c r="F62" s="6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4" customFormat="1" ht="15">
      <c r="A63" s="13" t="s">
        <v>46</v>
      </c>
      <c r="B63" s="51">
        <v>2272</v>
      </c>
      <c r="C63" s="62">
        <v>0</v>
      </c>
      <c r="D63" s="62"/>
      <c r="E63" s="65">
        <f t="shared" si="0"/>
        <v>0</v>
      </c>
      <c r="F63" s="6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4" customFormat="1" ht="15">
      <c r="A64" s="13" t="s">
        <v>47</v>
      </c>
      <c r="B64" s="51">
        <v>2273</v>
      </c>
      <c r="C64" s="62">
        <v>0</v>
      </c>
      <c r="D64" s="62"/>
      <c r="E64" s="65">
        <f t="shared" si="0"/>
        <v>0</v>
      </c>
      <c r="F64" s="6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48</v>
      </c>
      <c r="B65" s="51">
        <v>2274</v>
      </c>
      <c r="C65" s="52">
        <v>0</v>
      </c>
      <c r="D65" s="52"/>
      <c r="E65" s="65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50</v>
      </c>
      <c r="B66" s="51">
        <v>2275</v>
      </c>
      <c r="C66" s="52">
        <v>0</v>
      </c>
      <c r="D66" s="52"/>
      <c r="E66" s="65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18" t="s">
        <v>147</v>
      </c>
      <c r="B67" s="119">
        <v>2280</v>
      </c>
      <c r="C67" s="52">
        <f>C68+C69</f>
        <v>0</v>
      </c>
      <c r="D67" s="52"/>
      <c r="E67" s="65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13" t="s">
        <v>147</v>
      </c>
      <c r="B68" s="114">
        <v>2281</v>
      </c>
      <c r="C68" s="52">
        <v>0</v>
      </c>
      <c r="D68" s="52"/>
      <c r="E68" s="65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8" t="s">
        <v>148</v>
      </c>
      <c r="B69" s="61">
        <v>2282</v>
      </c>
      <c r="C69" s="52">
        <v>0</v>
      </c>
      <c r="D69" s="52"/>
      <c r="E69" s="65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18" t="s">
        <v>149</v>
      </c>
      <c r="B70" s="61">
        <v>2400</v>
      </c>
      <c r="C70" s="52">
        <f>C71+C72</f>
        <v>0</v>
      </c>
      <c r="D70" s="52"/>
      <c r="E70" s="65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13" t="s">
        <v>150</v>
      </c>
      <c r="B71" s="61">
        <v>2410</v>
      </c>
      <c r="C71" s="52">
        <v>0</v>
      </c>
      <c r="D71" s="52"/>
      <c r="E71" s="65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13" t="s">
        <v>151</v>
      </c>
      <c r="B72" s="61">
        <v>2420</v>
      </c>
      <c r="C72" s="52">
        <v>0</v>
      </c>
      <c r="D72" s="52"/>
      <c r="E72" s="65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4" customFormat="1" ht="15">
      <c r="A73" s="70" t="s">
        <v>152</v>
      </c>
      <c r="B73" s="60">
        <v>2600</v>
      </c>
      <c r="C73" s="57">
        <v>0</v>
      </c>
      <c r="D73" s="71"/>
      <c r="E73" s="65">
        <f aca="true" t="shared" si="1" ref="E73:E80">C73+D73</f>
        <v>0</v>
      </c>
      <c r="F73" s="6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7" customFormat="1" ht="30">
      <c r="A74" s="58" t="s">
        <v>56</v>
      </c>
      <c r="B74" s="61">
        <v>2610</v>
      </c>
      <c r="C74" s="71">
        <v>0</v>
      </c>
      <c r="D74" s="65"/>
      <c r="E74" s="65">
        <f t="shared" si="1"/>
        <v>0</v>
      </c>
      <c r="F74" s="6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7" customFormat="1" ht="31.5">
      <c r="A75" s="72" t="s">
        <v>57</v>
      </c>
      <c r="B75" s="61">
        <v>2620</v>
      </c>
      <c r="C75" s="71">
        <v>0</v>
      </c>
      <c r="D75" s="65"/>
      <c r="E75" s="65">
        <f t="shared" si="1"/>
        <v>0</v>
      </c>
      <c r="F75" s="6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4" customFormat="1" ht="31.5">
      <c r="A76" s="120" t="s">
        <v>153</v>
      </c>
      <c r="B76" s="61">
        <v>2630</v>
      </c>
      <c r="C76" s="71">
        <v>0</v>
      </c>
      <c r="D76" s="71"/>
      <c r="E76" s="65">
        <f t="shared" si="1"/>
        <v>0</v>
      </c>
      <c r="F76" s="6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4" customFormat="1" ht="15" customHeight="1">
      <c r="A77" s="118" t="s">
        <v>154</v>
      </c>
      <c r="B77" s="119">
        <v>2700</v>
      </c>
      <c r="C77" s="57">
        <f>C78+C79+C80</f>
        <v>60682</v>
      </c>
      <c r="D77" s="71"/>
      <c r="E77" s="65">
        <f t="shared" si="1"/>
        <v>60682</v>
      </c>
      <c r="F77" s="6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4" customFormat="1" ht="15">
      <c r="A78" s="113" t="s">
        <v>156</v>
      </c>
      <c r="B78" s="114">
        <v>2710</v>
      </c>
      <c r="C78" s="57">
        <v>0</v>
      </c>
      <c r="D78" s="71"/>
      <c r="E78" s="65">
        <f t="shared" si="1"/>
        <v>0</v>
      </c>
      <c r="F78" s="6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13" t="s">
        <v>155</v>
      </c>
      <c r="B79" s="114">
        <v>2720</v>
      </c>
      <c r="C79" s="57">
        <v>0</v>
      </c>
      <c r="D79" s="52"/>
      <c r="E79" s="65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8" t="s">
        <v>157</v>
      </c>
      <c r="B80" s="61">
        <v>2730</v>
      </c>
      <c r="C80" s="52">
        <v>60682</v>
      </c>
      <c r="D80" s="52"/>
      <c r="E80" s="65">
        <f t="shared" si="1"/>
        <v>60682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8" t="s">
        <v>158</v>
      </c>
      <c r="B81" s="61">
        <v>2800</v>
      </c>
      <c r="C81" s="52"/>
      <c r="D81" s="52"/>
      <c r="E81" s="65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25" t="s">
        <v>62</v>
      </c>
      <c r="B82" s="60">
        <v>3000</v>
      </c>
      <c r="C82" s="52">
        <f>C83+C97</f>
        <v>0</v>
      </c>
      <c r="D82" s="52"/>
      <c r="E82" s="65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70" t="s">
        <v>63</v>
      </c>
      <c r="B83" s="60">
        <v>3100</v>
      </c>
      <c r="C83" s="57">
        <f>C84+C85+C88+C91+C95+C96</f>
        <v>0</v>
      </c>
      <c r="D83" s="52"/>
      <c r="E83" s="65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4" customFormat="1" ht="30.75" customHeight="1">
      <c r="A84" s="73" t="s">
        <v>64</v>
      </c>
      <c r="B84" s="61">
        <v>3110</v>
      </c>
      <c r="C84" s="71">
        <v>0</v>
      </c>
      <c r="D84" s="62"/>
      <c r="E84" s="65">
        <f t="shared" si="2"/>
        <v>0</v>
      </c>
      <c r="F84" s="6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7" customFormat="1" ht="14.25">
      <c r="A85" s="118" t="s">
        <v>65</v>
      </c>
      <c r="B85" s="119">
        <v>3120</v>
      </c>
      <c r="C85" s="65">
        <f>C86+C87</f>
        <v>0</v>
      </c>
      <c r="D85" s="65"/>
      <c r="E85" s="65">
        <f t="shared" si="2"/>
        <v>0</v>
      </c>
      <c r="F85" s="6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7" customFormat="1" ht="15">
      <c r="A86" s="74" t="s">
        <v>159</v>
      </c>
      <c r="B86" s="51">
        <v>3121</v>
      </c>
      <c r="C86" s="75">
        <v>0</v>
      </c>
      <c r="D86" s="75"/>
      <c r="E86" s="65">
        <f t="shared" si="2"/>
        <v>0</v>
      </c>
      <c r="F86" s="7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4" customFormat="1" ht="15.75" customHeight="1">
      <c r="A87" s="74" t="s">
        <v>160</v>
      </c>
      <c r="B87" s="51">
        <v>3122</v>
      </c>
      <c r="C87" s="62">
        <v>0</v>
      </c>
      <c r="D87" s="62"/>
      <c r="E87" s="65">
        <f t="shared" si="2"/>
        <v>0</v>
      </c>
      <c r="F87" s="6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18" t="s">
        <v>98</v>
      </c>
      <c r="B88" s="119">
        <v>3130</v>
      </c>
      <c r="C88" s="52">
        <f>C89+C90</f>
        <v>0</v>
      </c>
      <c r="D88" s="52"/>
      <c r="E88" s="65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4" customFormat="1" ht="15.75">
      <c r="A89" s="78" t="s">
        <v>161</v>
      </c>
      <c r="B89" s="51">
        <v>3131</v>
      </c>
      <c r="C89" s="62">
        <v>0</v>
      </c>
      <c r="D89" s="62"/>
      <c r="E89" s="65">
        <f t="shared" si="2"/>
        <v>0</v>
      </c>
      <c r="F89" s="6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23" t="s">
        <v>99</v>
      </c>
      <c r="B90" s="51">
        <v>3132</v>
      </c>
      <c r="C90" s="52">
        <v>0</v>
      </c>
      <c r="D90" s="52"/>
      <c r="E90" s="65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24" t="s">
        <v>100</v>
      </c>
      <c r="B91" s="119">
        <v>3140</v>
      </c>
      <c r="C91" s="52">
        <f>C92+C93+C94</f>
        <v>0</v>
      </c>
      <c r="D91" s="52"/>
      <c r="E91" s="65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104" t="s">
        <v>162</v>
      </c>
      <c r="B92" s="51">
        <v>3141</v>
      </c>
      <c r="C92" s="52">
        <v>0</v>
      </c>
      <c r="D92" s="52"/>
      <c r="E92" s="65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104" t="s">
        <v>163</v>
      </c>
      <c r="B93" s="51">
        <v>3142</v>
      </c>
      <c r="C93" s="52">
        <v>0</v>
      </c>
      <c r="D93" s="52"/>
      <c r="E93" s="65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104" t="s">
        <v>103</v>
      </c>
      <c r="B94" s="51">
        <v>3143</v>
      </c>
      <c r="C94" s="52">
        <v>0</v>
      </c>
      <c r="D94" s="52"/>
      <c r="E94" s="65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70" t="s">
        <v>69</v>
      </c>
      <c r="B95" s="60">
        <v>3150</v>
      </c>
      <c r="C95" s="52">
        <v>0</v>
      </c>
      <c r="D95" s="52"/>
      <c r="E95" s="65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70" t="s">
        <v>70</v>
      </c>
      <c r="B96" s="60">
        <v>3160</v>
      </c>
      <c r="C96" s="52">
        <v>0</v>
      </c>
      <c r="D96" s="52"/>
      <c r="E96" s="65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4" customFormat="1" ht="15">
      <c r="A97" s="70" t="s">
        <v>71</v>
      </c>
      <c r="B97" s="60">
        <v>3200</v>
      </c>
      <c r="C97" s="57">
        <f>C98+C99+C100+C101</f>
        <v>0</v>
      </c>
      <c r="D97" s="62"/>
      <c r="E97" s="65">
        <f t="shared" si="2"/>
        <v>0</v>
      </c>
      <c r="F97" s="6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72</v>
      </c>
      <c r="B98" s="51">
        <v>3210</v>
      </c>
      <c r="C98" s="52">
        <v>0</v>
      </c>
      <c r="D98" s="52"/>
      <c r="E98" s="65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74" t="s">
        <v>73</v>
      </c>
      <c r="B99" s="51">
        <v>3220</v>
      </c>
      <c r="C99" s="52">
        <v>0</v>
      </c>
      <c r="D99" s="52"/>
      <c r="E99" s="65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18" t="s">
        <v>164</v>
      </c>
      <c r="B100" s="51">
        <v>3230</v>
      </c>
      <c r="C100" s="52">
        <v>0</v>
      </c>
      <c r="D100" s="52"/>
      <c r="E100" s="65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74</v>
      </c>
      <c r="B101" s="51">
        <v>3240</v>
      </c>
      <c r="C101" s="52">
        <v>0</v>
      </c>
      <c r="D101" s="52"/>
      <c r="E101" s="65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22" t="s">
        <v>104</v>
      </c>
      <c r="B102" s="81">
        <v>4110</v>
      </c>
      <c r="C102" s="57">
        <f>C103+C104+C105</f>
        <v>0</v>
      </c>
      <c r="D102" s="52"/>
      <c r="E102" s="65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84" customFormat="1" ht="18" customHeight="1">
      <c r="A103" s="104" t="s">
        <v>105</v>
      </c>
      <c r="B103" s="51">
        <v>4111</v>
      </c>
      <c r="C103" s="52">
        <v>0</v>
      </c>
      <c r="D103" s="82"/>
      <c r="E103" s="65">
        <f t="shared" si="2"/>
        <v>0</v>
      </c>
      <c r="F103" s="8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4" customFormat="1" ht="15.75" customHeight="1">
      <c r="A104" s="13" t="s">
        <v>106</v>
      </c>
      <c r="B104" s="51">
        <v>4112</v>
      </c>
      <c r="C104" s="52">
        <v>0</v>
      </c>
      <c r="D104" s="85"/>
      <c r="E104" s="65">
        <f t="shared" si="2"/>
        <v>0</v>
      </c>
      <c r="F104" s="6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4" customFormat="1" ht="15.75" customHeight="1">
      <c r="A105" s="13" t="s">
        <v>107</v>
      </c>
      <c r="B105" s="51">
        <v>4113</v>
      </c>
      <c r="C105" s="52">
        <v>0</v>
      </c>
      <c r="D105" s="85"/>
      <c r="E105" s="65">
        <f t="shared" si="2"/>
        <v>0</v>
      </c>
      <c r="F105" s="6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21" t="s">
        <v>165</v>
      </c>
      <c r="B106" s="86">
        <v>9000</v>
      </c>
      <c r="C106" s="52">
        <v>0</v>
      </c>
      <c r="D106" s="13"/>
      <c r="E106" s="65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7" customFormat="1" ht="15">
      <c r="A107" s="87"/>
      <c r="B107" s="88"/>
      <c r="C107" s="89"/>
      <c r="D107" s="76"/>
      <c r="E107" s="76"/>
      <c r="F107" s="7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90" t="s">
        <v>108</v>
      </c>
      <c r="B108" s="19"/>
      <c r="C108" s="91"/>
      <c r="D108" s="92"/>
      <c r="E108" s="19"/>
    </row>
    <row r="109" spans="1:5" ht="24.75" customHeight="1">
      <c r="A109" s="90"/>
      <c r="B109" s="19"/>
      <c r="C109" s="91"/>
      <c r="D109" s="92"/>
      <c r="E109" s="19"/>
    </row>
    <row r="110" spans="1:5" ht="24.75" customHeight="1">
      <c r="A110" s="93" t="s">
        <v>85</v>
      </c>
      <c r="B110" s="94"/>
      <c r="C110" s="94"/>
      <c r="D110" s="95" t="s">
        <v>182</v>
      </c>
      <c r="E110" s="94"/>
    </row>
    <row r="111" spans="1:66" s="1" customFormat="1" ht="15">
      <c r="A111" s="96"/>
      <c r="B111" s="97" t="s">
        <v>0</v>
      </c>
      <c r="C111" s="97"/>
      <c r="D111" s="97" t="s">
        <v>1</v>
      </c>
      <c r="E111" s="97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8" t="s">
        <v>78</v>
      </c>
      <c r="B112" s="94"/>
      <c r="C112" s="94"/>
      <c r="D112" s="95" t="s">
        <v>86</v>
      </c>
      <c r="E112" s="94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9"/>
      <c r="B113" s="97" t="s">
        <v>0</v>
      </c>
      <c r="C113" s="97"/>
      <c r="D113" s="97" t="s">
        <v>1</v>
      </c>
      <c r="E113" s="97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96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96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96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96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100"/>
      <c r="E119" s="100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100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7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101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100" customFormat="1" ht="15.75">
      <c r="F125" s="10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100" customFormat="1" ht="15.75">
      <c r="F126" s="10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B9:E9"/>
    <mergeCell ref="C20:D20"/>
    <mergeCell ref="C22:F22"/>
    <mergeCell ref="C21:F21"/>
    <mergeCell ref="A13:E13"/>
    <mergeCell ref="E26:E27"/>
    <mergeCell ref="A16:E16"/>
    <mergeCell ref="A15:C15"/>
    <mergeCell ref="C23:F23"/>
    <mergeCell ref="C4:E4"/>
    <mergeCell ref="C5:E5"/>
    <mergeCell ref="C3:D3"/>
    <mergeCell ref="B7:E7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ADMIN</cp:lastModifiedBy>
  <cp:lastPrinted>2013-04-16T05:11:57Z</cp:lastPrinted>
  <dcterms:created xsi:type="dcterms:W3CDTF">2009-01-23T10:06:26Z</dcterms:created>
  <dcterms:modified xsi:type="dcterms:W3CDTF">2013-04-16T11:41:40Z</dcterms:modified>
  <cp:category/>
  <cp:version/>
  <cp:contentType/>
  <cp:contentStatus/>
</cp:coreProperties>
</file>